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6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<sst xmlns="http://schemas.openxmlformats.org/spreadsheetml/2006/main" count="227" uniqueCount="173">
  <si>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</si>
  <si>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</si>
  <si>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</si>
  <si>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</si>
  <si>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</si>
  <si>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</si>
  <si>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</si>
  <si>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</si>
  <si>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</si>
  <si>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</si>
  <si>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</si>
  <si>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</si>
  <si>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</si>
  <si>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</si>
  <si>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</si>
  <si>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</si>
  <si>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</si>
  <si>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</si>
  <si>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</si>
  <si>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</si>
  <si>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</si>
  <si>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18° 44' 12.3"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</si>
  <si>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</si>
  <si>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</si>
  <si>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</si>
  <si>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</si>
  <si>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</si>
  <si>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</si>
  <si>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</si>
  <si>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</si>
  <si>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</si>
  <si>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</t>
  </si>
  <si>
    <t>OTU 2</t>
  </si>
  <si>
    <t>OTU 3</t>
  </si>
  <si>
    <t>OTU 4</t>
  </si>
  <si>
    <t>OTU 5</t>
  </si>
  <si>
    <t>OTU 6</t>
  </si>
  <si>
    <t>OTU 7</t>
  </si>
  <si>
    <t>OTU 8</t>
  </si>
  <si>
    <t>OTU 9*</t>
  </si>
  <si>
    <t>OTU 10</t>
  </si>
  <si>
    <t>OTU 11</t>
  </si>
  <si>
    <t>OTU 12</t>
  </si>
  <si>
    <t>OTU 13</t>
  </si>
  <si>
    <t>OTU 14</t>
  </si>
  <si>
    <t>OTU 15</t>
  </si>
  <si>
    <t>OTU 16</t>
  </si>
  <si>
    <t>OTU 17</t>
  </si>
  <si>
    <t>OTU 18</t>
  </si>
  <si>
    <t>OTU 19</t>
  </si>
  <si>
    <t>OTU 20</t>
  </si>
  <si>
    <t>OTU 21</t>
  </si>
  <si>
    <t>OTU 22</t>
  </si>
  <si>
    <t>OTU 23</t>
  </si>
  <si>
    <t>OTU 24</t>
  </si>
  <si>
    <t>OTU 25</t>
  </si>
  <si>
    <t>OTU 26</t>
  </si>
  <si>
    <t>OTU 27</t>
  </si>
  <si>
    <t>OTU 28</t>
  </si>
  <si>
    <t>OTU 29</t>
  </si>
  <si>
    <t>OTU 30</t>
  </si>
  <si>
    <t>OTU 31</t>
  </si>
  <si>
    <t>OTU 32</t>
  </si>
  <si>
    <t>OTU 33</t>
  </si>
  <si>
    <t>OTU 34</t>
  </si>
  <si>
    <t>OTU 35</t>
  </si>
  <si>
    <t>OTU 36</t>
  </si>
  <si>
    <t>OTU 37</t>
  </si>
  <si>
    <t>OTU 38</t>
  </si>
  <si>
    <t>OTU 39</t>
  </si>
  <si>
    <t>OTU 40</t>
  </si>
  <si>
    <t>OTU 41</t>
  </si>
  <si>
    <t>OTU 42</t>
  </si>
  <si>
    <t>OTU 43</t>
  </si>
  <si>
    <t>OTU 44</t>
  </si>
  <si>
    <t>OTU 45</t>
  </si>
  <si>
    <t>OTU 46</t>
  </si>
  <si>
    <t>OTU 47</t>
  </si>
  <si>
    <t>OTU 48</t>
  </si>
  <si>
    <t>OTU 49</t>
  </si>
  <si>
    <t>OTU 50</t>
  </si>
  <si>
    <t>OTU 51</t>
  </si>
  <si>
    <t>OTU 52</t>
  </si>
  <si>
    <t>OTU 53</t>
  </si>
  <si>
    <t>OTU 54</t>
  </si>
  <si>
    <t>OTU 55</t>
  </si>
  <si>
    <t>OTU 56</t>
  </si>
  <si>
    <t>OTU 57</t>
  </si>
  <si>
    <t>OTU  58</t>
  </si>
  <si>
    <t>OTU 59</t>
  </si>
  <si>
    <t>OTU 60</t>
  </si>
  <si>
    <t>OTU 61</t>
  </si>
  <si>
    <t>OTU 62</t>
  </si>
  <si>
    <t>YJ/TEVS</t>
    <phoneticPr fontId="18" type="noConversion"/>
  </si>
  <si>
    <t>Hainan Island 2</t>
    <phoneticPr fontId="18" type="noConversion"/>
  </si>
  <si>
    <t>108° 52' 5.6"</t>
    <phoneticPr fontId="18" type="noConversion"/>
  </si>
  <si>
    <t>871 ± 25 m</t>
    <phoneticPr fontId="18" type="noConversion"/>
  </si>
  <si>
    <t>20.05.2009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</si>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</sst>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26" activePane="bottomRight" state="frozenSplit"/>
      <selection sqref="A1:XFD1048576"/>
      <selection pane="topRight" activeCell="V1" sqref="V1"/>
      <selection pane="bottomLeft" activeCell="A7" sqref="A7"/>
      <selection pane="bottomRight" activeCell="E8" sqref="E8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6</v>
      </c>
      <c r="B1" s="187" t="s">
        <v>2</v>
      </c>
      <c r="C1" s="183" t="s">
        <v>3</v>
      </c>
      <c r="D1" s="184"/>
      <c r="E1" s="173" t="s">
        <v>4</v>
      </c>
      <c r="F1" s="174"/>
      <c r="G1" s="173" t="s">
        <v>5</v>
      </c>
      <c r="H1" s="174"/>
      <c r="I1" s="177" t="s">
        <v>105</v>
      </c>
      <c r="J1" s="178"/>
      <c r="K1" s="177" t="s">
        <v>106</v>
      </c>
      <c r="L1" s="218"/>
      <c r="M1" s="215"/>
      <c r="N1" s="228" t="s">
        <v>102</v>
      </c>
      <c r="O1" s="228"/>
      <c r="P1" s="129">
        <v>1</v>
      </c>
      <c r="Q1" s="124"/>
      <c r="R1" s="125"/>
      <c r="S1" s="230" t="s">
        <v>104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103</v>
      </c>
      <c r="O2" s="229"/>
      <c r="P2" s="126" t="s">
        <v>101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93</v>
      </c>
      <c r="B3" s="159" t="s">
        <v>94</v>
      </c>
      <c r="C3" s="181" t="s">
        <v>21</v>
      </c>
      <c r="D3" s="182"/>
      <c r="E3" s="181" t="s">
        <v>95</v>
      </c>
      <c r="F3" s="182"/>
      <c r="G3" s="167" t="s">
        <v>96</v>
      </c>
      <c r="H3" s="168"/>
      <c r="I3" s="169" t="s">
        <v>97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99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23</v>
      </c>
      <c r="B5" s="192" t="s">
        <v>22</v>
      </c>
      <c r="C5" s="196" t="s">
        <v>118</v>
      </c>
      <c r="D5" s="197"/>
      <c r="E5" s="198" t="s">
        <v>112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113</v>
      </c>
      <c r="P5" s="204"/>
      <c r="Q5" s="204"/>
      <c r="R5" s="204"/>
      <c r="S5" s="204"/>
      <c r="T5" s="204"/>
      <c r="U5" s="204"/>
      <c r="V5" s="204"/>
      <c r="W5" s="205"/>
      <c r="X5" s="206" t="s">
        <v>114</v>
      </c>
      <c r="Y5" s="207"/>
      <c r="Z5" s="207"/>
      <c r="AA5" s="208"/>
      <c r="AB5" s="209" t="s">
        <v>115</v>
      </c>
      <c r="AC5" s="210"/>
      <c r="AD5" s="211"/>
      <c r="AE5" s="212" t="s">
        <v>116</v>
      </c>
      <c r="AF5" s="213"/>
      <c r="AG5" s="213"/>
      <c r="AH5" s="213"/>
      <c r="AI5" s="214"/>
      <c r="AJ5" s="189" t="s">
        <v>117</v>
      </c>
      <c r="AK5" s="190"/>
      <c r="AL5" s="191"/>
      <c r="AN5" s="243" t="s">
        <v>26</v>
      </c>
      <c r="AO5" s="241" t="s">
        <v>27</v>
      </c>
      <c r="AP5" s="241" t="s">
        <v>28</v>
      </c>
      <c r="AQ5" s="236" t="s">
        <v>29</v>
      </c>
      <c r="AR5" s="236" t="s">
        <v>24</v>
      </c>
      <c r="AS5" s="236" t="s">
        <v>25</v>
      </c>
      <c r="AT5" s="236" t="s">
        <v>18</v>
      </c>
      <c r="AU5" s="236" t="s">
        <v>30</v>
      </c>
      <c r="AV5" s="236" t="s">
        <v>98</v>
      </c>
      <c r="AW5" s="239" t="s">
        <v>19</v>
      </c>
    </row>
    <row r="6" spans="1:88" ht="80.25" customHeight="1" thickBot="1">
      <c r="A6" s="195"/>
      <c r="B6" s="193"/>
      <c r="C6" s="131" t="s">
        <v>9</v>
      </c>
      <c r="D6" s="132" t="s">
        <v>132</v>
      </c>
      <c r="E6" s="133" t="s">
        <v>133</v>
      </c>
      <c r="F6" s="134" t="s">
        <v>100</v>
      </c>
      <c r="G6" s="135" t="s">
        <v>107</v>
      </c>
      <c r="H6" s="136" t="s">
        <v>119</v>
      </c>
      <c r="I6" s="135" t="s">
        <v>108</v>
      </c>
      <c r="J6" s="134" t="s">
        <v>109</v>
      </c>
      <c r="K6" s="135" t="s">
        <v>136</v>
      </c>
      <c r="L6" s="134" t="s">
        <v>137</v>
      </c>
      <c r="M6" s="137" t="s">
        <v>110</v>
      </c>
      <c r="N6" s="138" t="s">
        <v>111</v>
      </c>
      <c r="O6" s="139" t="s">
        <v>139</v>
      </c>
      <c r="P6" s="140" t="s">
        <v>140</v>
      </c>
      <c r="Q6" s="141" t="s">
        <v>141</v>
      </c>
      <c r="R6" s="140" t="s">
        <v>142</v>
      </c>
      <c r="S6" s="142" t="s">
        <v>143</v>
      </c>
      <c r="T6" s="141" t="s">
        <v>144</v>
      </c>
      <c r="U6" s="143" t="s">
        <v>145</v>
      </c>
      <c r="V6" s="140" t="s">
        <v>146</v>
      </c>
      <c r="W6" s="144" t="s">
        <v>147</v>
      </c>
      <c r="X6" s="145" t="s">
        <v>120</v>
      </c>
      <c r="Y6" s="146" t="s">
        <v>122</v>
      </c>
      <c r="Z6" s="147" t="s">
        <v>123</v>
      </c>
      <c r="AA6" s="148" t="s">
        <v>121</v>
      </c>
      <c r="AB6" s="149" t="s">
        <v>124</v>
      </c>
      <c r="AC6" s="150" t="s">
        <v>125</v>
      </c>
      <c r="AD6" s="151" t="s">
        <v>126</v>
      </c>
      <c r="AE6" s="152" t="s">
        <v>130</v>
      </c>
      <c r="AF6" s="153" t="s">
        <v>127</v>
      </c>
      <c r="AG6" s="153" t="s">
        <v>128</v>
      </c>
      <c r="AH6" s="153" t="s">
        <v>129</v>
      </c>
      <c r="AI6" s="154" t="s">
        <v>131</v>
      </c>
      <c r="AJ6" s="155" t="s">
        <v>160</v>
      </c>
      <c r="AK6" s="156" t="s">
        <v>161</v>
      </c>
      <c r="AL6" s="157" t="s">
        <v>162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/>
      <c r="B7" s="31" t="s">
        <v>31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 t="str">
        <f>IF(A7=0,"N",A7)</f>
        <v>N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32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>
        <v>1</v>
      </c>
      <c r="J8" s="39">
        <v>1</v>
      </c>
      <c r="K8" s="32"/>
      <c r="L8" s="39">
        <v>1</v>
      </c>
      <c r="M8" s="32">
        <v>1</v>
      </c>
      <c r="N8" s="16">
        <v>1</v>
      </c>
      <c r="O8" s="42"/>
      <c r="P8" s="48"/>
      <c r="Q8" s="38"/>
      <c r="R8" s="48"/>
      <c r="S8" s="50"/>
      <c r="T8" s="38">
        <v>1</v>
      </c>
      <c r="U8" s="48">
        <v>1</v>
      </c>
      <c r="V8" s="50">
        <v>1</v>
      </c>
      <c r="W8" s="16">
        <v>1</v>
      </c>
      <c r="X8" s="38"/>
      <c r="Y8" s="32"/>
      <c r="Z8" s="50"/>
      <c r="AA8" s="17">
        <v>1</v>
      </c>
      <c r="AB8" s="24"/>
      <c r="AC8" s="50"/>
      <c r="AD8" s="17">
        <v>1</v>
      </c>
      <c r="AE8" s="24"/>
      <c r="AF8" s="50"/>
      <c r="AG8" s="50">
        <v>1</v>
      </c>
      <c r="AH8" s="50">
        <v>1</v>
      </c>
      <c r="AI8" s="53"/>
      <c r="AJ8" s="24"/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33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/>
      <c r="J9" s="39">
        <v>1</v>
      </c>
      <c r="K9" s="32"/>
      <c r="L9" s="39">
        <v>1</v>
      </c>
      <c r="M9" s="32">
        <v>1</v>
      </c>
      <c r="N9" s="16">
        <v>1</v>
      </c>
      <c r="O9" s="42"/>
      <c r="P9" s="48"/>
      <c r="Q9" s="38"/>
      <c r="R9" s="48"/>
      <c r="S9" s="50"/>
      <c r="T9" s="38"/>
      <c r="U9" s="48"/>
      <c r="V9" s="50"/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34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/>
      <c r="L10" s="39">
        <v>1</v>
      </c>
      <c r="M10" s="32">
        <v>1</v>
      </c>
      <c r="N10" s="16">
        <v>1</v>
      </c>
      <c r="O10" s="42"/>
      <c r="P10" s="48"/>
      <c r="Q10" s="38"/>
      <c r="R10" s="48"/>
      <c r="S10" s="50"/>
      <c r="T10" s="38"/>
      <c r="U10" s="48"/>
      <c r="V10" s="50">
        <v>1</v>
      </c>
      <c r="W10" s="16">
        <v>1</v>
      </c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>
        <v>1</v>
      </c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35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>
        <v>1</v>
      </c>
      <c r="R11" s="48">
        <v>1</v>
      </c>
      <c r="S11" s="50"/>
      <c r="T11" s="38"/>
      <c r="U11" s="48"/>
      <c r="V11" s="50"/>
      <c r="W11" s="16"/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36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/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/>
      <c r="R12" s="48">
        <v>1</v>
      </c>
      <c r="S12" s="50">
        <v>1</v>
      </c>
      <c r="T12" s="38">
        <v>1</v>
      </c>
      <c r="U12" s="48"/>
      <c r="V12" s="50"/>
      <c r="W12" s="16"/>
      <c r="X12" s="38"/>
      <c r="Y12" s="32"/>
      <c r="Z12" s="50">
        <v>1</v>
      </c>
      <c r="AA12" s="17">
        <v>1</v>
      </c>
      <c r="AB12" s="24"/>
      <c r="AC12" s="50"/>
      <c r="AD12" s="17">
        <v>1</v>
      </c>
      <c r="AE12" s="24"/>
      <c r="AF12" s="50">
        <v>1</v>
      </c>
      <c r="AG12" s="50">
        <v>1</v>
      </c>
      <c r="AH12" s="50">
        <v>1</v>
      </c>
      <c r="AI12" s="53">
        <v>1</v>
      </c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37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>
        <v>1</v>
      </c>
      <c r="W13" s="16"/>
      <c r="X13" s="38"/>
      <c r="Y13" s="32"/>
      <c r="Z13" s="50">
        <v>1</v>
      </c>
      <c r="AA13" s="17">
        <v>1</v>
      </c>
      <c r="AB13" s="24"/>
      <c r="AC13" s="50">
        <v>1</v>
      </c>
      <c r="AD13" s="17">
        <v>1</v>
      </c>
      <c r="AE13" s="24"/>
      <c r="AF13" s="50"/>
      <c r="AG13" s="50">
        <v>1</v>
      </c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38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/>
      <c r="T14" s="38"/>
      <c r="U14" s="48"/>
      <c r="V14" s="50"/>
      <c r="W14" s="16">
        <v>1</v>
      </c>
      <c r="X14" s="38"/>
      <c r="Y14" s="32"/>
      <c r="Z14" s="50"/>
      <c r="AA14" s="17">
        <v>1</v>
      </c>
      <c r="AB14" s="24">
        <v>1</v>
      </c>
      <c r="AC14" s="50"/>
      <c r="AD14" s="17"/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39</v>
      </c>
      <c r="C15" s="24"/>
      <c r="D15" s="16">
        <v>1</v>
      </c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>
        <v>1</v>
      </c>
      <c r="W15" s="16">
        <v>1</v>
      </c>
      <c r="X15" s="38"/>
      <c r="Y15" s="32"/>
      <c r="Z15" s="50"/>
      <c r="AA15" s="17">
        <v>1</v>
      </c>
      <c r="AB15" s="24">
        <v>1</v>
      </c>
      <c r="AC15" s="50">
        <v>1</v>
      </c>
      <c r="AD15" s="17"/>
      <c r="AE15" s="24"/>
      <c r="AF15" s="50"/>
      <c r="AG15" s="50">
        <v>1</v>
      </c>
      <c r="AH15" s="50">
        <v>1</v>
      </c>
      <c r="AI15" s="53">
        <v>1</v>
      </c>
      <c r="AJ15" s="24"/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40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/>
      <c r="U16" s="48"/>
      <c r="V16" s="50"/>
      <c r="W16" s="16">
        <v>1</v>
      </c>
      <c r="X16" s="38"/>
      <c r="Y16" s="32"/>
      <c r="Z16" s="50">
        <v>1</v>
      </c>
      <c r="AA16" s="17"/>
      <c r="AB16" s="24"/>
      <c r="AC16" s="50"/>
      <c r="AD16" s="17">
        <v>1</v>
      </c>
      <c r="AE16" s="24"/>
      <c r="AF16" s="50"/>
      <c r="AG16" s="50"/>
      <c r="AH16" s="50"/>
      <c r="AI16" s="53">
        <v>1</v>
      </c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41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/>
      <c r="N17" s="16"/>
      <c r="O17" s="42"/>
      <c r="P17" s="48"/>
      <c r="Q17" s="38"/>
      <c r="R17" s="48"/>
      <c r="S17" s="50"/>
      <c r="T17" s="38"/>
      <c r="U17" s="48"/>
      <c r="V17" s="50"/>
      <c r="W17" s="16">
        <v>1</v>
      </c>
      <c r="X17" s="38"/>
      <c r="Y17" s="32"/>
      <c r="Z17" s="50"/>
      <c r="AA17" s="17">
        <v>1</v>
      </c>
      <c r="AB17" s="24"/>
      <c r="AC17" s="50">
        <v>1</v>
      </c>
      <c r="AD17" s="17"/>
      <c r="AE17" s="24">
        <v>1</v>
      </c>
      <c r="AF17" s="50">
        <v>1</v>
      </c>
      <c r="AG17" s="50"/>
      <c r="AH17" s="50"/>
      <c r="AI17" s="53"/>
      <c r="AJ17" s="24"/>
      <c r="AK17" s="50"/>
      <c r="AL17" s="16">
        <v>1</v>
      </c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42</v>
      </c>
      <c r="C18" s="24"/>
      <c r="D18" s="16">
        <v>1</v>
      </c>
      <c r="E18" s="24"/>
      <c r="F18" s="39">
        <v>1</v>
      </c>
      <c r="G18" s="32">
        <v>1</v>
      </c>
      <c r="H18" s="38">
        <v>1</v>
      </c>
      <c r="I18" s="32">
        <v>1</v>
      </c>
      <c r="J18" s="39">
        <v>1</v>
      </c>
      <c r="K18" s="32"/>
      <c r="L18" s="39">
        <v>1</v>
      </c>
      <c r="M18" s="32">
        <v>1</v>
      </c>
      <c r="N18" s="16">
        <v>1</v>
      </c>
      <c r="O18" s="42"/>
      <c r="P18" s="48"/>
      <c r="Q18" s="38"/>
      <c r="R18" s="48"/>
      <c r="S18" s="50"/>
      <c r="T18" s="38"/>
      <c r="U18" s="48"/>
      <c r="V18" s="50">
        <v>1</v>
      </c>
      <c r="W18" s="16">
        <v>1</v>
      </c>
      <c r="X18" s="38"/>
      <c r="Y18" s="32"/>
      <c r="Z18" s="50">
        <v>1</v>
      </c>
      <c r="AA18" s="17">
        <v>1</v>
      </c>
      <c r="AB18" s="24">
        <v>1</v>
      </c>
      <c r="AC18" s="50"/>
      <c r="AD18" s="17"/>
      <c r="AE18" s="24">
        <v>1</v>
      </c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43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>
        <v>1</v>
      </c>
      <c r="J19" s="39">
        <v>1</v>
      </c>
      <c r="K19" s="32">
        <v>1</v>
      </c>
      <c r="L19" s="39">
        <v>1</v>
      </c>
      <c r="M19" s="32">
        <v>1</v>
      </c>
      <c r="N19" s="16">
        <v>1</v>
      </c>
      <c r="O19" s="42"/>
      <c r="P19" s="48"/>
      <c r="Q19" s="38">
        <v>1</v>
      </c>
      <c r="R19" s="48">
        <v>1</v>
      </c>
      <c r="S19" s="50">
        <v>1</v>
      </c>
      <c r="T19" s="38">
        <v>1</v>
      </c>
      <c r="U19" s="48"/>
      <c r="V19" s="50"/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44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>
        <v>1</v>
      </c>
      <c r="U20" s="48"/>
      <c r="V20" s="50"/>
      <c r="W20" s="16"/>
      <c r="X20" s="38"/>
      <c r="Y20" s="32">
        <v>1</v>
      </c>
      <c r="Z20" s="50"/>
      <c r="AA20" s="17"/>
      <c r="AB20" s="24"/>
      <c r="AC20" s="50"/>
      <c r="AD20" s="17">
        <v>1</v>
      </c>
      <c r="AE20" s="24"/>
      <c r="AF20" s="50">
        <v>1</v>
      </c>
      <c r="AG20" s="50">
        <v>1</v>
      </c>
      <c r="AH20" s="50"/>
      <c r="AI20" s="53"/>
      <c r="AJ20" s="24">
        <v>1</v>
      </c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45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>
        <v>1</v>
      </c>
      <c r="R21" s="48">
        <v>1</v>
      </c>
      <c r="S21" s="50">
        <v>1</v>
      </c>
      <c r="T21" s="38"/>
      <c r="U21" s="48"/>
      <c r="V21" s="50"/>
      <c r="W21" s="16"/>
      <c r="X21" s="38">
        <v>1</v>
      </c>
      <c r="Y21" s="32">
        <v>1</v>
      </c>
      <c r="Z21" s="50"/>
      <c r="AA21" s="17"/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>
        <v>1</v>
      </c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46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>
        <v>1</v>
      </c>
      <c r="S22" s="50">
        <v>1</v>
      </c>
      <c r="T22" s="38">
        <v>1</v>
      </c>
      <c r="U22" s="48"/>
      <c r="V22" s="50"/>
      <c r="W22" s="16"/>
      <c r="X22" s="38"/>
      <c r="Y22" s="32"/>
      <c r="Z22" s="50">
        <v>1</v>
      </c>
      <c r="AA22" s="17">
        <v>1</v>
      </c>
      <c r="AB22" s="24">
        <v>1</v>
      </c>
      <c r="AC22" s="50">
        <v>1</v>
      </c>
      <c r="AD22" s="17"/>
      <c r="AE22" s="24"/>
      <c r="AF22" s="50">
        <v>1</v>
      </c>
      <c r="AG22" s="50">
        <v>1</v>
      </c>
      <c r="AH22" s="50">
        <v>1</v>
      </c>
      <c r="AI22" s="53"/>
      <c r="AJ22" s="24"/>
      <c r="AK22" s="50">
        <v>1</v>
      </c>
      <c r="AL22" s="16">
        <v>1</v>
      </c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47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>
        <v>1</v>
      </c>
      <c r="Q23" s="38">
        <v>1</v>
      </c>
      <c r="R23" s="48">
        <v>1</v>
      </c>
      <c r="S23" s="50"/>
      <c r="T23" s="38"/>
      <c r="U23" s="48"/>
      <c r="V23" s="50"/>
      <c r="W23" s="16"/>
      <c r="X23" s="38">
        <v>1</v>
      </c>
      <c r="Y23" s="32">
        <v>1</v>
      </c>
      <c r="Z23" s="50"/>
      <c r="AA23" s="17"/>
      <c r="AB23" s="24"/>
      <c r="AC23" s="50">
        <v>1</v>
      </c>
      <c r="AD23" s="17">
        <v>1</v>
      </c>
      <c r="AE23" s="24"/>
      <c r="AF23" s="50">
        <v>1</v>
      </c>
      <c r="AG23" s="50">
        <v>1</v>
      </c>
      <c r="AH23" s="50"/>
      <c r="AI23" s="53"/>
      <c r="AJ23" s="24">
        <v>1</v>
      </c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48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/>
      <c r="AG24" s="50"/>
      <c r="AH24" s="50">
        <v>1</v>
      </c>
      <c r="AI24" s="53">
        <v>1</v>
      </c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49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>
        <v>1</v>
      </c>
      <c r="AI25" s="53">
        <v>1</v>
      </c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50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>
        <v>1</v>
      </c>
      <c r="M26" s="32">
        <v>1</v>
      </c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>
        <v>1</v>
      </c>
      <c r="AB26" s="24">
        <v>1</v>
      </c>
      <c r="AC26" s="50"/>
      <c r="AD26" s="17">
        <v>1</v>
      </c>
      <c r="AE26" s="24"/>
      <c r="AF26" s="50"/>
      <c r="AG26" s="50"/>
      <c r="AH26" s="50">
        <v>1</v>
      </c>
      <c r="AI26" s="53">
        <v>1</v>
      </c>
      <c r="AJ26" s="24"/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51</v>
      </c>
      <c r="C27" s="24">
        <v>1</v>
      </c>
      <c r="D27" s="16"/>
      <c r="E27" s="24">
        <v>1</v>
      </c>
      <c r="F27" s="39">
        <v>1</v>
      </c>
      <c r="G27" s="32"/>
      <c r="H27" s="38">
        <v>1</v>
      </c>
      <c r="I27" s="32"/>
      <c r="J27" s="39">
        <v>1</v>
      </c>
      <c r="K27" s="32"/>
      <c r="L27" s="39">
        <v>1</v>
      </c>
      <c r="M27" s="32"/>
      <c r="N27" s="16"/>
      <c r="O27" s="42"/>
      <c r="P27" s="48"/>
      <c r="Q27" s="38"/>
      <c r="R27" s="48"/>
      <c r="S27" s="50"/>
      <c r="T27" s="38">
        <v>1</v>
      </c>
      <c r="U27" s="48">
        <v>1</v>
      </c>
      <c r="V27" s="50"/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/>
      <c r="AH27" s="50">
        <v>1</v>
      </c>
      <c r="AI27" s="53">
        <v>1</v>
      </c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52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/>
      <c r="V28" s="50"/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/>
      <c r="AH28" s="50">
        <v>1</v>
      </c>
      <c r="AI28" s="53">
        <v>1</v>
      </c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53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/>
      <c r="L29" s="39">
        <v>1</v>
      </c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/>
      <c r="V29" s="50"/>
      <c r="W29" s="16"/>
      <c r="X29" s="38"/>
      <c r="Y29" s="32"/>
      <c r="Z29" s="50"/>
      <c r="AA29" s="17">
        <v>1</v>
      </c>
      <c r="AB29" s="24"/>
      <c r="AC29" s="50">
        <v>1</v>
      </c>
      <c r="AD29" s="17">
        <v>1</v>
      </c>
      <c r="AE29" s="24"/>
      <c r="AF29" s="50"/>
      <c r="AG29" s="50">
        <v>1</v>
      </c>
      <c r="AH29" s="50">
        <v>1</v>
      </c>
      <c r="AI29" s="53">
        <v>1</v>
      </c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54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>
        <v>1</v>
      </c>
      <c r="S30" s="50">
        <v>1</v>
      </c>
      <c r="T30" s="38">
        <v>1</v>
      </c>
      <c r="U30" s="48"/>
      <c r="V30" s="50"/>
      <c r="W30" s="16"/>
      <c r="X30" s="38"/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/>
      <c r="AH30" s="50">
        <v>1</v>
      </c>
      <c r="AI30" s="53">
        <v>1</v>
      </c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55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>
        <v>1</v>
      </c>
      <c r="T31" s="38">
        <v>1</v>
      </c>
      <c r="U31" s="48">
        <v>1</v>
      </c>
      <c r="V31" s="50"/>
      <c r="W31" s="16"/>
      <c r="X31" s="38"/>
      <c r="Y31" s="32"/>
      <c r="Z31" s="50">
        <v>1</v>
      </c>
      <c r="AA31" s="17">
        <v>1</v>
      </c>
      <c r="AB31" s="24"/>
      <c r="AC31" s="50"/>
      <c r="AD31" s="17">
        <v>1</v>
      </c>
      <c r="AE31" s="24"/>
      <c r="AF31" s="50"/>
      <c r="AG31" s="50"/>
      <c r="AH31" s="50"/>
      <c r="AI31" s="53">
        <v>1</v>
      </c>
      <c r="AJ31" s="24"/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56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>
        <v>1</v>
      </c>
      <c r="T32" s="38">
        <v>1</v>
      </c>
      <c r="U32" s="48">
        <v>1</v>
      </c>
      <c r="V32" s="50"/>
      <c r="W32" s="16"/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/>
      <c r="AG32" s="50">
        <v>1</v>
      </c>
      <c r="AH32" s="50">
        <v>1</v>
      </c>
      <c r="AI32" s="53"/>
      <c r="AJ32" s="24">
        <v>1</v>
      </c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57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/>
      <c r="AG33" s="50"/>
      <c r="AH33" s="50"/>
      <c r="AI33" s="53">
        <v>1</v>
      </c>
      <c r="AJ33" s="24">
        <v>1</v>
      </c>
      <c r="AK33" s="50"/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58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/>
      <c r="V34" s="50"/>
      <c r="W34" s="16"/>
      <c r="X34" s="38"/>
      <c r="Y34" s="32"/>
      <c r="Z34" s="50">
        <v>1</v>
      </c>
      <c r="AA34" s="17">
        <v>1</v>
      </c>
      <c r="AB34" s="24"/>
      <c r="AC34" s="50"/>
      <c r="AD34" s="17">
        <v>1</v>
      </c>
      <c r="AE34" s="24"/>
      <c r="AF34" s="50">
        <v>1</v>
      </c>
      <c r="AG34" s="50">
        <v>1</v>
      </c>
      <c r="AH34" s="50"/>
      <c r="AI34" s="53"/>
      <c r="AJ34" s="24">
        <v>1</v>
      </c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59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>
        <v>1</v>
      </c>
      <c r="U35" s="48">
        <v>1</v>
      </c>
      <c r="V35" s="50"/>
      <c r="W35" s="16"/>
      <c r="X35" s="38"/>
      <c r="Y35" s="32"/>
      <c r="Z35" s="50">
        <v>1</v>
      </c>
      <c r="AA35" s="17">
        <v>1</v>
      </c>
      <c r="AB35" s="24"/>
      <c r="AC35" s="50"/>
      <c r="AD35" s="17">
        <v>1</v>
      </c>
      <c r="AE35" s="24"/>
      <c r="AF35" s="50"/>
      <c r="AG35" s="50">
        <v>1</v>
      </c>
      <c r="AH35" s="50">
        <v>1</v>
      </c>
      <c r="AI35" s="53"/>
      <c r="AJ35" s="24">
        <v>1</v>
      </c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60</v>
      </c>
      <c r="C36" s="24">
        <v>1</v>
      </c>
      <c r="D36" s="16"/>
      <c r="E36" s="24">
        <v>1</v>
      </c>
      <c r="F36" s="39">
        <v>1</v>
      </c>
      <c r="G36" s="32">
        <v>1</v>
      </c>
      <c r="H36" s="38">
        <v>1</v>
      </c>
      <c r="I36" s="32"/>
      <c r="J36" s="39">
        <v>1</v>
      </c>
      <c r="K36" s="32"/>
      <c r="L36" s="39">
        <v>1</v>
      </c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>
        <v>1</v>
      </c>
      <c r="W36" s="16"/>
      <c r="X36" s="38"/>
      <c r="Y36" s="32"/>
      <c r="Z36" s="50">
        <v>1</v>
      </c>
      <c r="AA36" s="17">
        <v>1</v>
      </c>
      <c r="AB36" s="24"/>
      <c r="AC36" s="50">
        <v>1</v>
      </c>
      <c r="AD36" s="17">
        <v>1</v>
      </c>
      <c r="AE36" s="24"/>
      <c r="AF36" s="50">
        <v>1</v>
      </c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61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>
        <v>1</v>
      </c>
      <c r="W37" s="16"/>
      <c r="X37" s="38"/>
      <c r="Y37" s="32"/>
      <c r="Z37" s="50">
        <v>1</v>
      </c>
      <c r="AA37" s="17">
        <v>1</v>
      </c>
      <c r="AB37" s="24"/>
      <c r="AC37" s="50"/>
      <c r="AD37" s="17">
        <v>1</v>
      </c>
      <c r="AE37" s="24"/>
      <c r="AF37" s="50"/>
      <c r="AG37" s="50">
        <v>1</v>
      </c>
      <c r="AH37" s="50"/>
      <c r="AI37" s="53"/>
      <c r="AJ37" s="24"/>
      <c r="AK37" s="50">
        <v>1</v>
      </c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62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>
        <v>1</v>
      </c>
      <c r="T38" s="38">
        <v>1</v>
      </c>
      <c r="U38" s="48">
        <v>1</v>
      </c>
      <c r="V38" s="50"/>
      <c r="W38" s="16"/>
      <c r="X38" s="38"/>
      <c r="Y38" s="32">
        <v>1</v>
      </c>
      <c r="Z38" s="50">
        <v>1</v>
      </c>
      <c r="AA38" s="17">
        <v>1</v>
      </c>
      <c r="AB38" s="24"/>
      <c r="AC38" s="50"/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63</v>
      </c>
      <c r="C39" s="24">
        <v>1</v>
      </c>
      <c r="D39" s="16"/>
      <c r="E39" s="24"/>
      <c r="F39" s="39">
        <v>1</v>
      </c>
      <c r="G39" s="32">
        <v>1</v>
      </c>
      <c r="H39" s="38">
        <v>1</v>
      </c>
      <c r="I39" s="32"/>
      <c r="J39" s="39">
        <v>1</v>
      </c>
      <c r="K39" s="32">
        <v>1</v>
      </c>
      <c r="L39" s="39">
        <v>1</v>
      </c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>
        <v>1</v>
      </c>
      <c r="X39" s="38"/>
      <c r="Y39" s="32"/>
      <c r="Z39" s="50"/>
      <c r="AA39" s="17">
        <v>1</v>
      </c>
      <c r="AB39" s="24"/>
      <c r="AC39" s="50"/>
      <c r="AD39" s="17">
        <v>1</v>
      </c>
      <c r="AE39" s="24"/>
      <c r="AF39" s="50"/>
      <c r="AG39" s="50"/>
      <c r="AH39" s="50">
        <v>1</v>
      </c>
      <c r="AI39" s="53">
        <v>1</v>
      </c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64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>
        <v>1</v>
      </c>
      <c r="U40" s="48">
        <v>1</v>
      </c>
      <c r="V40" s="50">
        <v>1</v>
      </c>
      <c r="W40" s="16">
        <v>1</v>
      </c>
      <c r="X40" s="38"/>
      <c r="Y40" s="32"/>
      <c r="Z40" s="50"/>
      <c r="AA40" s="17">
        <v>1</v>
      </c>
      <c r="AB40" s="24"/>
      <c r="AC40" s="50">
        <v>1</v>
      </c>
      <c r="AD40" s="17">
        <v>1</v>
      </c>
      <c r="AE40" s="24"/>
      <c r="AF40" s="50">
        <v>1</v>
      </c>
      <c r="AG40" s="50"/>
      <c r="AH40" s="50"/>
      <c r="AI40" s="53"/>
      <c r="AJ40" s="24"/>
      <c r="AK40" s="50"/>
      <c r="AL40" s="16">
        <v>1</v>
      </c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65</v>
      </c>
      <c r="C41" s="24">
        <v>1</v>
      </c>
      <c r="D41" s="16"/>
      <c r="E41" s="24"/>
      <c r="F41" s="39">
        <v>1</v>
      </c>
      <c r="G41" s="32">
        <v>1</v>
      </c>
      <c r="H41" s="38">
        <v>1</v>
      </c>
      <c r="I41" s="32"/>
      <c r="J41" s="39">
        <v>1</v>
      </c>
      <c r="K41" s="32"/>
      <c r="L41" s="39">
        <v>1</v>
      </c>
      <c r="M41" s="32"/>
      <c r="N41" s="16"/>
      <c r="O41" s="42"/>
      <c r="P41" s="48"/>
      <c r="Q41" s="38"/>
      <c r="R41" s="48"/>
      <c r="S41" s="50"/>
      <c r="T41" s="38">
        <v>1</v>
      </c>
      <c r="U41" s="48">
        <v>1</v>
      </c>
      <c r="V41" s="50">
        <v>1</v>
      </c>
      <c r="W41" s="16">
        <v>1</v>
      </c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>
        <v>1</v>
      </c>
      <c r="AG41" s="50">
        <v>1</v>
      </c>
      <c r="AH41" s="50">
        <v>1</v>
      </c>
      <c r="AI41" s="53"/>
      <c r="AJ41" s="24"/>
      <c r="AK41" s="50">
        <v>1</v>
      </c>
      <c r="AL41" s="16"/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66</v>
      </c>
      <c r="C42" s="24">
        <v>1</v>
      </c>
      <c r="D42" s="16"/>
      <c r="E42" s="24"/>
      <c r="F42" s="39">
        <v>1</v>
      </c>
      <c r="G42" s="32">
        <v>1</v>
      </c>
      <c r="H42" s="38">
        <v>1</v>
      </c>
      <c r="I42" s="32"/>
      <c r="J42" s="39">
        <v>1</v>
      </c>
      <c r="K42" s="32"/>
      <c r="L42" s="39">
        <v>1</v>
      </c>
      <c r="M42" s="32"/>
      <c r="N42" s="16"/>
      <c r="O42" s="42"/>
      <c r="P42" s="48"/>
      <c r="Q42" s="38"/>
      <c r="R42" s="48"/>
      <c r="S42" s="50"/>
      <c r="T42" s="38">
        <v>1</v>
      </c>
      <c r="U42" s="48">
        <v>1</v>
      </c>
      <c r="V42" s="50">
        <v>1</v>
      </c>
      <c r="W42" s="16">
        <v>1</v>
      </c>
      <c r="X42" s="38"/>
      <c r="Y42" s="32"/>
      <c r="Z42" s="50">
        <v>1</v>
      </c>
      <c r="AA42" s="17">
        <v>1</v>
      </c>
      <c r="AB42" s="24"/>
      <c r="AC42" s="50"/>
      <c r="AD42" s="17">
        <v>1</v>
      </c>
      <c r="AE42" s="24"/>
      <c r="AF42" s="50"/>
      <c r="AG42" s="50">
        <v>1</v>
      </c>
      <c r="AH42" s="50">
        <v>1</v>
      </c>
      <c r="AI42" s="53"/>
      <c r="AJ42" s="24">
        <v>1</v>
      </c>
      <c r="AK42" s="50">
        <v>1</v>
      </c>
      <c r="AL42" s="16"/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67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>
        <v>1</v>
      </c>
      <c r="V43" s="50">
        <v>1</v>
      </c>
      <c r="W43" s="16">
        <v>1</v>
      </c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>
        <v>1</v>
      </c>
      <c r="AG43" s="50">
        <v>1</v>
      </c>
      <c r="AH43" s="50">
        <v>1</v>
      </c>
      <c r="AI43" s="53"/>
      <c r="AJ43" s="24"/>
      <c r="AK43" s="50">
        <v>1</v>
      </c>
      <c r="AL43" s="16"/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68</v>
      </c>
      <c r="C44" s="24">
        <v>1</v>
      </c>
      <c r="D44" s="16"/>
      <c r="E44" s="24">
        <v>1</v>
      </c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>
        <v>1</v>
      </c>
      <c r="W44" s="16"/>
      <c r="X44" s="38"/>
      <c r="Y44" s="32"/>
      <c r="Z44" s="50"/>
      <c r="AA44" s="17">
        <v>1</v>
      </c>
      <c r="AB44" s="24"/>
      <c r="AC44" s="50"/>
      <c r="AD44" s="17">
        <v>1</v>
      </c>
      <c r="AE44" s="24"/>
      <c r="AF44" s="50">
        <v>1</v>
      </c>
      <c r="AG44" s="50">
        <v>1</v>
      </c>
      <c r="AH44" s="50"/>
      <c r="AI44" s="53"/>
      <c r="AJ44" s="24"/>
      <c r="AK44" s="50">
        <v>1</v>
      </c>
      <c r="AL44" s="16"/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v>39</v>
      </c>
      <c r="B45" s="31" t="s">
        <v>69</v>
      </c>
      <c r="C45" s="24">
        <v>1</v>
      </c>
      <c r="D45" s="16"/>
      <c r="E45" s="24"/>
      <c r="F45" s="39">
        <v>1</v>
      </c>
      <c r="G45" s="32">
        <v>1</v>
      </c>
      <c r="H45" s="38">
        <v>1</v>
      </c>
      <c r="I45" s="32"/>
      <c r="J45" s="39">
        <v>1</v>
      </c>
      <c r="K45" s="32">
        <v>1</v>
      </c>
      <c r="L45" s="39">
        <v>1</v>
      </c>
      <c r="M45" s="32"/>
      <c r="N45" s="16"/>
      <c r="O45" s="42"/>
      <c r="P45" s="48"/>
      <c r="Q45" s="38"/>
      <c r="R45" s="48"/>
      <c r="S45" s="50"/>
      <c r="T45" s="38">
        <v>1</v>
      </c>
      <c r="U45" s="48">
        <v>1</v>
      </c>
      <c r="V45" s="50">
        <v>1</v>
      </c>
      <c r="W45" s="16">
        <v>1</v>
      </c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>
        <v>1</v>
      </c>
      <c r="AG45" s="50">
        <v>1</v>
      </c>
      <c r="AH45" s="50">
        <v>1</v>
      </c>
      <c r="AI45" s="53"/>
      <c r="AJ45" s="24"/>
      <c r="AK45" s="50">
        <v>1</v>
      </c>
      <c r="AL45" s="16"/>
      <c r="AM45" s="1"/>
      <c r="AN45" s="21" t="str">
        <f t="shared" si="16"/>
        <v>Finished</v>
      </c>
      <c r="AO45" s="18">
        <f t="shared" si="9"/>
        <v>39</v>
      </c>
      <c r="AP45" s="18" t="str">
        <f t="shared" si="10"/>
        <v>OK</v>
      </c>
      <c r="AQ45" s="18" t="str">
        <f t="shared" si="11"/>
        <v>OK</v>
      </c>
      <c r="AR45" s="18" t="str">
        <f t="shared" si="4"/>
        <v>OK</v>
      </c>
      <c r="AS45" s="18" t="str">
        <f t="shared" si="12"/>
        <v>OK</v>
      </c>
      <c r="AT45" s="18" t="str">
        <f t="shared" si="13"/>
        <v>OK</v>
      </c>
      <c r="AU45" s="18" t="str">
        <f t="shared" si="14"/>
        <v>OK</v>
      </c>
      <c r="AV45" s="22" t="str">
        <f t="shared" si="7"/>
        <v>OK</v>
      </c>
      <c r="AW45" s="23" t="str">
        <f t="shared" si="15"/>
        <v>OK</v>
      </c>
    </row>
    <row r="46" spans="1:49" ht="15">
      <c r="A46" s="58">
        <v>40</v>
      </c>
      <c r="B46" s="31" t="s">
        <v>70</v>
      </c>
      <c r="C46" s="24">
        <v>1</v>
      </c>
      <c r="D46" s="16"/>
      <c r="E46" s="24">
        <v>1</v>
      </c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>
        <v>1</v>
      </c>
      <c r="V46" s="50">
        <v>1</v>
      </c>
      <c r="W46" s="16">
        <v>1</v>
      </c>
      <c r="X46" s="38"/>
      <c r="Y46" s="32"/>
      <c r="Z46" s="50"/>
      <c r="AA46" s="17">
        <v>1</v>
      </c>
      <c r="AB46" s="24"/>
      <c r="AC46" s="50"/>
      <c r="AD46" s="17">
        <v>1</v>
      </c>
      <c r="AE46" s="24"/>
      <c r="AF46" s="50"/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6"/>
        <v>Finished</v>
      </c>
      <c r="AO46" s="18">
        <f t="shared" si="9"/>
        <v>40</v>
      </c>
      <c r="AP46" s="18" t="str">
        <f t="shared" si="10"/>
        <v>OK</v>
      </c>
      <c r="AQ46" s="18" t="str">
        <f t="shared" si="11"/>
        <v>OK</v>
      </c>
      <c r="AR46" s="18" t="str">
        <f t="shared" si="4"/>
        <v>OK</v>
      </c>
      <c r="AS46" s="18" t="str">
        <f t="shared" si="12"/>
        <v>OK</v>
      </c>
      <c r="AT46" s="18" t="str">
        <f t="shared" si="13"/>
        <v>OK</v>
      </c>
      <c r="AU46" s="18" t="str">
        <f t="shared" si="14"/>
        <v>OK</v>
      </c>
      <c r="AV46" s="22" t="str">
        <f t="shared" si="7"/>
        <v>OK</v>
      </c>
      <c r="AW46" s="23" t="str">
        <f t="shared" si="15"/>
        <v>OK</v>
      </c>
    </row>
    <row r="47" spans="1:49" ht="15">
      <c r="A47" s="58">
        <v>41</v>
      </c>
      <c r="B47" s="31" t="s">
        <v>71</v>
      </c>
      <c r="C47" s="24">
        <v>1</v>
      </c>
      <c r="D47" s="16"/>
      <c r="E47" s="24">
        <v>1</v>
      </c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>
        <v>1</v>
      </c>
      <c r="W47" s="16">
        <v>1</v>
      </c>
      <c r="X47" s="38"/>
      <c r="Y47" s="32"/>
      <c r="Z47" s="50"/>
      <c r="AA47" s="17">
        <v>1</v>
      </c>
      <c r="AB47" s="24"/>
      <c r="AC47" s="50"/>
      <c r="AD47" s="17">
        <v>1</v>
      </c>
      <c r="AE47" s="24"/>
      <c r="AF47" s="50"/>
      <c r="AG47" s="50"/>
      <c r="AH47" s="50"/>
      <c r="AI47" s="53">
        <v>1</v>
      </c>
      <c r="AJ47" s="24"/>
      <c r="AK47" s="50">
        <v>1</v>
      </c>
      <c r="AL47" s="16"/>
      <c r="AM47" s="1"/>
      <c r="AN47" s="21" t="str">
        <f t="shared" si="16"/>
        <v>Finished</v>
      </c>
      <c r="AO47" s="18">
        <f t="shared" si="9"/>
        <v>41</v>
      </c>
      <c r="AP47" s="18" t="str">
        <f t="shared" si="10"/>
        <v>OK</v>
      </c>
      <c r="AQ47" s="18" t="str">
        <f t="shared" si="11"/>
        <v>OK</v>
      </c>
      <c r="AR47" s="18" t="str">
        <f t="shared" si="4"/>
        <v>OK</v>
      </c>
      <c r="AS47" s="18" t="str">
        <f t="shared" si="12"/>
        <v>OK</v>
      </c>
      <c r="AT47" s="18" t="str">
        <f t="shared" si="13"/>
        <v>OK</v>
      </c>
      <c r="AU47" s="18" t="str">
        <f t="shared" si="14"/>
        <v>OK</v>
      </c>
      <c r="AV47" s="22" t="str">
        <f t="shared" si="7"/>
        <v>OK</v>
      </c>
      <c r="AW47" s="23" t="str">
        <f t="shared" si="15"/>
        <v>OK</v>
      </c>
    </row>
    <row r="48" spans="1:49" ht="15">
      <c r="A48" s="58">
        <v>42</v>
      </c>
      <c r="B48" s="31" t="s">
        <v>72</v>
      </c>
      <c r="C48" s="24">
        <v>1</v>
      </c>
      <c r="D48" s="16"/>
      <c r="E48" s="24">
        <v>1</v>
      </c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>
        <v>1</v>
      </c>
      <c r="W48" s="16">
        <v>1</v>
      </c>
      <c r="X48" s="38"/>
      <c r="Y48" s="32"/>
      <c r="Z48" s="50"/>
      <c r="AA48" s="17">
        <v>1</v>
      </c>
      <c r="AB48" s="24"/>
      <c r="AC48" s="50"/>
      <c r="AD48" s="17">
        <v>1</v>
      </c>
      <c r="AE48" s="24"/>
      <c r="AF48" s="50"/>
      <c r="AG48" s="50"/>
      <c r="AH48" s="50">
        <v>1</v>
      </c>
      <c r="AI48" s="53">
        <v>1</v>
      </c>
      <c r="AJ48" s="24"/>
      <c r="AK48" s="50">
        <v>1</v>
      </c>
      <c r="AL48" s="16"/>
      <c r="AM48" s="1"/>
      <c r="AN48" s="21" t="str">
        <f t="shared" si="16"/>
        <v>Finished</v>
      </c>
      <c r="AO48" s="18">
        <f t="shared" si="9"/>
        <v>42</v>
      </c>
      <c r="AP48" s="18" t="str">
        <f t="shared" si="10"/>
        <v>OK</v>
      </c>
      <c r="AQ48" s="18" t="str">
        <f t="shared" si="11"/>
        <v>OK</v>
      </c>
      <c r="AR48" s="18" t="str">
        <f t="shared" si="4"/>
        <v>OK</v>
      </c>
      <c r="AS48" s="18" t="str">
        <f t="shared" si="12"/>
        <v>OK</v>
      </c>
      <c r="AT48" s="18" t="str">
        <f t="shared" si="13"/>
        <v>OK</v>
      </c>
      <c r="AU48" s="18" t="str">
        <f t="shared" si="14"/>
        <v>OK</v>
      </c>
      <c r="AV48" s="22" t="str">
        <f t="shared" si="7"/>
        <v>OK</v>
      </c>
      <c r="AW48" s="23" t="str">
        <f t="shared" si="15"/>
        <v>OK</v>
      </c>
    </row>
    <row r="49" spans="1:49" ht="15">
      <c r="A49" s="58">
        <v>43</v>
      </c>
      <c r="B49" s="31" t="s">
        <v>73</v>
      </c>
      <c r="C49" s="24">
        <v>1</v>
      </c>
      <c r="D49" s="16"/>
      <c r="E49" s="24"/>
      <c r="F49" s="39">
        <v>1</v>
      </c>
      <c r="G49" s="32">
        <v>1</v>
      </c>
      <c r="H49" s="38">
        <v>1</v>
      </c>
      <c r="I49" s="32"/>
      <c r="J49" s="39">
        <v>1</v>
      </c>
      <c r="K49" s="32"/>
      <c r="L49" s="39">
        <v>1</v>
      </c>
      <c r="M49" s="32"/>
      <c r="N49" s="16"/>
      <c r="O49" s="42"/>
      <c r="P49" s="48"/>
      <c r="Q49" s="38"/>
      <c r="R49" s="48"/>
      <c r="S49" s="50">
        <v>1</v>
      </c>
      <c r="T49" s="38">
        <v>1</v>
      </c>
      <c r="U49" s="48">
        <v>1</v>
      </c>
      <c r="V49" s="50">
        <v>1</v>
      </c>
      <c r="W49" s="16"/>
      <c r="X49" s="38"/>
      <c r="Y49" s="32"/>
      <c r="Z49" s="50"/>
      <c r="AA49" s="17">
        <v>1</v>
      </c>
      <c r="AB49" s="24"/>
      <c r="AC49" s="50"/>
      <c r="AD49" s="17">
        <v>1</v>
      </c>
      <c r="AE49" s="24"/>
      <c r="AF49" s="50"/>
      <c r="AG49" s="50">
        <v>1</v>
      </c>
      <c r="AH49" s="50">
        <v>1</v>
      </c>
      <c r="AI49" s="53"/>
      <c r="AJ49" s="24"/>
      <c r="AK49" s="50">
        <v>1</v>
      </c>
      <c r="AL49" s="16"/>
      <c r="AM49" s="1"/>
      <c r="AN49" s="21" t="str">
        <f t="shared" si="16"/>
        <v>Finished</v>
      </c>
      <c r="AO49" s="18">
        <f t="shared" si="9"/>
        <v>43</v>
      </c>
      <c r="AP49" s="18" t="str">
        <f t="shared" si="10"/>
        <v>OK</v>
      </c>
      <c r="AQ49" s="18" t="str">
        <f t="shared" si="11"/>
        <v>OK</v>
      </c>
      <c r="AR49" s="18" t="str">
        <f t="shared" si="4"/>
        <v>OK</v>
      </c>
      <c r="AS49" s="18" t="str">
        <f t="shared" si="12"/>
        <v>OK</v>
      </c>
      <c r="AT49" s="18" t="str">
        <f t="shared" si="13"/>
        <v>OK</v>
      </c>
      <c r="AU49" s="18" t="str">
        <f t="shared" si="14"/>
        <v>OK</v>
      </c>
      <c r="AV49" s="22" t="str">
        <f t="shared" si="7"/>
        <v>OK</v>
      </c>
      <c r="AW49" s="23" t="str">
        <f t="shared" si="15"/>
        <v>OK</v>
      </c>
    </row>
    <row r="50" spans="1:49" ht="15">
      <c r="A50" s="58">
        <v>44</v>
      </c>
      <c r="B50" s="31" t="s">
        <v>74</v>
      </c>
      <c r="C50" s="24">
        <v>1</v>
      </c>
      <c r="D50" s="16"/>
      <c r="E50" s="24">
        <v>1</v>
      </c>
      <c r="F50" s="39">
        <v>1</v>
      </c>
      <c r="G50" s="32">
        <v>1</v>
      </c>
      <c r="H50" s="38">
        <v>1</v>
      </c>
      <c r="I50" s="32"/>
      <c r="J50" s="39">
        <v>1</v>
      </c>
      <c r="K50" s="32"/>
      <c r="L50" s="39">
        <v>1</v>
      </c>
      <c r="M50" s="32"/>
      <c r="N50" s="16"/>
      <c r="O50" s="42"/>
      <c r="P50" s="48"/>
      <c r="Q50" s="38"/>
      <c r="R50" s="48"/>
      <c r="S50" s="50">
        <v>1</v>
      </c>
      <c r="T50" s="38">
        <v>1</v>
      </c>
      <c r="U50" s="48"/>
      <c r="V50" s="50"/>
      <c r="W50" s="16"/>
      <c r="X50" s="38"/>
      <c r="Y50" s="32"/>
      <c r="Z50" s="50"/>
      <c r="AA50" s="17">
        <v>1</v>
      </c>
      <c r="AB50" s="24"/>
      <c r="AC50" s="50"/>
      <c r="AD50" s="17">
        <v>1</v>
      </c>
      <c r="AE50" s="24"/>
      <c r="AF50" s="50"/>
      <c r="AG50" s="50">
        <v>1</v>
      </c>
      <c r="AH50" s="50">
        <v>1</v>
      </c>
      <c r="AI50" s="53"/>
      <c r="AJ50" s="24"/>
      <c r="AK50" s="50">
        <v>1</v>
      </c>
      <c r="AL50" s="16"/>
      <c r="AM50" s="1"/>
      <c r="AN50" s="21" t="str">
        <f t="shared" si="16"/>
        <v>Finished</v>
      </c>
      <c r="AO50" s="18">
        <f t="shared" si="9"/>
        <v>44</v>
      </c>
      <c r="AP50" s="18" t="str">
        <f t="shared" si="10"/>
        <v>OK</v>
      </c>
      <c r="AQ50" s="18" t="str">
        <f t="shared" si="11"/>
        <v>OK</v>
      </c>
      <c r="AR50" s="18" t="str">
        <f t="shared" si="4"/>
        <v>OK</v>
      </c>
      <c r="AS50" s="18" t="str">
        <f t="shared" si="12"/>
        <v>OK</v>
      </c>
      <c r="AT50" s="18" t="str">
        <f t="shared" si="13"/>
        <v>OK</v>
      </c>
      <c r="AU50" s="18" t="str">
        <f t="shared" si="14"/>
        <v>OK</v>
      </c>
      <c r="AV50" s="22" t="str">
        <f t="shared" si="7"/>
        <v>OK</v>
      </c>
      <c r="AW50" s="23" t="str">
        <f t="shared" si="15"/>
        <v>OK</v>
      </c>
    </row>
    <row r="51" spans="1:49" ht="15">
      <c r="A51" s="58">
        <v>45</v>
      </c>
      <c r="B51" s="31" t="s">
        <v>75</v>
      </c>
      <c r="C51" s="24">
        <v>1</v>
      </c>
      <c r="D51" s="16"/>
      <c r="E51" s="24">
        <v>1</v>
      </c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>
        <v>1</v>
      </c>
      <c r="T51" s="38">
        <v>1</v>
      </c>
      <c r="U51" s="48"/>
      <c r="V51" s="50"/>
      <c r="W51" s="16"/>
      <c r="X51" s="38"/>
      <c r="Y51" s="32"/>
      <c r="Z51" s="50"/>
      <c r="AA51" s="17">
        <v>1</v>
      </c>
      <c r="AB51" s="24"/>
      <c r="AC51" s="50"/>
      <c r="AD51" s="17">
        <v>1</v>
      </c>
      <c r="AE51" s="24"/>
      <c r="AF51" s="50"/>
      <c r="AG51" s="50"/>
      <c r="AH51" s="50">
        <v>1</v>
      </c>
      <c r="AI51" s="53">
        <v>1</v>
      </c>
      <c r="AJ51" s="24"/>
      <c r="AK51" s="50">
        <v>1</v>
      </c>
      <c r="AL51" s="16"/>
      <c r="AM51" s="1"/>
      <c r="AN51" s="21" t="str">
        <f t="shared" si="16"/>
        <v>Finished</v>
      </c>
      <c r="AO51" s="18">
        <f t="shared" si="9"/>
        <v>45</v>
      </c>
      <c r="AP51" s="18" t="str">
        <f t="shared" si="10"/>
        <v>OK</v>
      </c>
      <c r="AQ51" s="18" t="str">
        <f t="shared" si="11"/>
        <v>OK</v>
      </c>
      <c r="AR51" s="18" t="str">
        <f t="shared" si="4"/>
        <v>OK</v>
      </c>
      <c r="AS51" s="18" t="str">
        <f t="shared" si="12"/>
        <v>OK</v>
      </c>
      <c r="AT51" s="18" t="str">
        <f t="shared" si="13"/>
        <v>OK</v>
      </c>
      <c r="AU51" s="18" t="str">
        <f t="shared" si="14"/>
        <v>OK</v>
      </c>
      <c r="AV51" s="22" t="str">
        <f t="shared" si="7"/>
        <v>OK</v>
      </c>
      <c r="AW51" s="23" t="str">
        <f t="shared" si="15"/>
        <v>OK</v>
      </c>
    </row>
    <row r="52" spans="1:49" ht="15">
      <c r="A52" s="58">
        <v>46</v>
      </c>
      <c r="B52" s="31" t="s">
        <v>76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>
        <v>1</v>
      </c>
      <c r="T52" s="38">
        <v>1</v>
      </c>
      <c r="U52" s="48">
        <v>1</v>
      </c>
      <c r="V52" s="50">
        <v>1</v>
      </c>
      <c r="W52" s="16"/>
      <c r="X52" s="38"/>
      <c r="Y52" s="32"/>
      <c r="Z52" s="50"/>
      <c r="AA52" s="17">
        <v>1</v>
      </c>
      <c r="AB52" s="24"/>
      <c r="AC52" s="50"/>
      <c r="AD52" s="17">
        <v>1</v>
      </c>
      <c r="AE52" s="24"/>
      <c r="AF52" s="50">
        <v>1</v>
      </c>
      <c r="AG52" s="50">
        <v>1</v>
      </c>
      <c r="AH52" s="50"/>
      <c r="AI52" s="53"/>
      <c r="AJ52" s="24"/>
      <c r="AK52" s="50">
        <v>1</v>
      </c>
      <c r="AL52" s="16"/>
      <c r="AM52" s="1"/>
      <c r="AN52" s="21" t="str">
        <f t="shared" si="16"/>
        <v>Finished</v>
      </c>
      <c r="AO52" s="18">
        <f t="shared" si="9"/>
        <v>46</v>
      </c>
      <c r="AP52" s="18" t="str">
        <f t="shared" si="10"/>
        <v>OK</v>
      </c>
      <c r="AQ52" s="18" t="str">
        <f t="shared" si="11"/>
        <v>OK</v>
      </c>
      <c r="AR52" s="18" t="str">
        <f t="shared" si="4"/>
        <v>OK</v>
      </c>
      <c r="AS52" s="18" t="str">
        <f t="shared" si="12"/>
        <v>OK</v>
      </c>
      <c r="AT52" s="18" t="str">
        <f t="shared" si="13"/>
        <v>OK</v>
      </c>
      <c r="AU52" s="18" t="str">
        <f t="shared" si="14"/>
        <v>OK</v>
      </c>
      <c r="AV52" s="22" t="str">
        <f t="shared" si="7"/>
        <v>OK</v>
      </c>
      <c r="AW52" s="23" t="str">
        <f t="shared" si="15"/>
        <v>OK</v>
      </c>
    </row>
    <row r="53" spans="1:49" ht="15">
      <c r="A53" s="58">
        <v>47</v>
      </c>
      <c r="B53" s="31" t="s">
        <v>77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>
        <v>1</v>
      </c>
      <c r="U53" s="48">
        <v>1</v>
      </c>
      <c r="V53" s="50">
        <v>1</v>
      </c>
      <c r="W53" s="16">
        <v>1</v>
      </c>
      <c r="X53" s="38"/>
      <c r="Y53" s="32"/>
      <c r="Z53" s="50">
        <v>1</v>
      </c>
      <c r="AA53" s="17">
        <v>1</v>
      </c>
      <c r="AB53" s="24"/>
      <c r="AC53" s="50"/>
      <c r="AD53" s="17">
        <v>1</v>
      </c>
      <c r="AE53" s="24"/>
      <c r="AF53" s="50"/>
      <c r="AG53" s="50"/>
      <c r="AH53" s="50">
        <v>1</v>
      </c>
      <c r="AI53" s="53">
        <v>1</v>
      </c>
      <c r="AJ53" s="24"/>
      <c r="AK53" s="50">
        <v>1</v>
      </c>
      <c r="AL53" s="16"/>
      <c r="AM53" s="1"/>
      <c r="AN53" s="21" t="str">
        <f t="shared" si="16"/>
        <v>Finished</v>
      </c>
      <c r="AO53" s="18">
        <f t="shared" si="9"/>
        <v>47</v>
      </c>
      <c r="AP53" s="18" t="str">
        <f t="shared" si="10"/>
        <v>OK</v>
      </c>
      <c r="AQ53" s="18" t="str">
        <f t="shared" si="11"/>
        <v>OK</v>
      </c>
      <c r="AR53" s="18" t="str">
        <f t="shared" si="4"/>
        <v>OK</v>
      </c>
      <c r="AS53" s="18" t="str">
        <f t="shared" si="12"/>
        <v>OK</v>
      </c>
      <c r="AT53" s="18" t="str">
        <f t="shared" si="13"/>
        <v>OK</v>
      </c>
      <c r="AU53" s="18" t="str">
        <f t="shared" si="14"/>
        <v>OK</v>
      </c>
      <c r="AV53" s="22" t="str">
        <f t="shared" si="7"/>
        <v>OK</v>
      </c>
      <c r="AW53" s="23" t="str">
        <f t="shared" si="15"/>
        <v>OK</v>
      </c>
    </row>
    <row r="54" spans="1:49" ht="15">
      <c r="A54" s="58">
        <v>48</v>
      </c>
      <c r="B54" s="31" t="s">
        <v>78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>
        <v>1</v>
      </c>
      <c r="T54" s="38">
        <v>1</v>
      </c>
      <c r="U54" s="48">
        <v>1</v>
      </c>
      <c r="V54" s="50"/>
      <c r="W54" s="16"/>
      <c r="X54" s="38"/>
      <c r="Y54" s="32"/>
      <c r="Z54" s="50"/>
      <c r="AA54" s="17">
        <v>1</v>
      </c>
      <c r="AB54" s="24"/>
      <c r="AC54" s="50"/>
      <c r="AD54" s="17">
        <v>1</v>
      </c>
      <c r="AE54" s="24"/>
      <c r="AF54" s="50"/>
      <c r="AG54" s="50">
        <v>1</v>
      </c>
      <c r="AH54" s="50">
        <v>1</v>
      </c>
      <c r="AI54" s="53"/>
      <c r="AJ54" s="24"/>
      <c r="AK54" s="50">
        <v>1</v>
      </c>
      <c r="AL54" s="16"/>
      <c r="AM54" s="1"/>
      <c r="AN54" s="21" t="str">
        <f t="shared" si="16"/>
        <v>Finished</v>
      </c>
      <c r="AO54" s="18">
        <f t="shared" si="9"/>
        <v>48</v>
      </c>
      <c r="AP54" s="18" t="str">
        <f t="shared" si="10"/>
        <v>OK</v>
      </c>
      <c r="AQ54" s="18" t="str">
        <f t="shared" si="11"/>
        <v>OK</v>
      </c>
      <c r="AR54" s="18" t="str">
        <f t="shared" si="4"/>
        <v>OK</v>
      </c>
      <c r="AS54" s="18" t="str">
        <f t="shared" si="12"/>
        <v>OK</v>
      </c>
      <c r="AT54" s="18" t="str">
        <f t="shared" si="13"/>
        <v>OK</v>
      </c>
      <c r="AU54" s="18" t="str">
        <f t="shared" si="14"/>
        <v>OK</v>
      </c>
      <c r="AV54" s="22" t="str">
        <f t="shared" si="7"/>
        <v>OK</v>
      </c>
      <c r="AW54" s="23" t="str">
        <f t="shared" si="15"/>
        <v>OK</v>
      </c>
    </row>
    <row r="55" spans="1:49" ht="15">
      <c r="A55" s="58">
        <v>49</v>
      </c>
      <c r="B55" s="31" t="s">
        <v>79</v>
      </c>
      <c r="C55" s="24">
        <v>1</v>
      </c>
      <c r="D55" s="16"/>
      <c r="E55" s="24">
        <v>1</v>
      </c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>
        <v>1</v>
      </c>
      <c r="T55" s="38">
        <v>1</v>
      </c>
      <c r="U55" s="48">
        <v>1</v>
      </c>
      <c r="V55" s="50">
        <v>1</v>
      </c>
      <c r="W55" s="16"/>
      <c r="X55" s="38"/>
      <c r="Y55" s="32"/>
      <c r="Z55" s="50"/>
      <c r="AA55" s="17">
        <v>1</v>
      </c>
      <c r="AB55" s="24"/>
      <c r="AC55" s="50"/>
      <c r="AD55" s="17">
        <v>1</v>
      </c>
      <c r="AE55" s="24"/>
      <c r="AF55" s="50"/>
      <c r="AG55" s="50">
        <v>1</v>
      </c>
      <c r="AH55" s="50">
        <v>1</v>
      </c>
      <c r="AI55" s="53"/>
      <c r="AJ55" s="24"/>
      <c r="AK55" s="50">
        <v>1</v>
      </c>
      <c r="AL55" s="16"/>
      <c r="AM55" s="1"/>
      <c r="AN55" s="21" t="str">
        <f t="shared" si="16"/>
        <v>Finished</v>
      </c>
      <c r="AO55" s="18">
        <f t="shared" si="9"/>
        <v>49</v>
      </c>
      <c r="AP55" s="18" t="str">
        <f t="shared" si="10"/>
        <v>OK</v>
      </c>
      <c r="AQ55" s="18" t="str">
        <f t="shared" si="11"/>
        <v>OK</v>
      </c>
      <c r="AR55" s="18" t="str">
        <f t="shared" si="4"/>
        <v>OK</v>
      </c>
      <c r="AS55" s="18" t="str">
        <f t="shared" si="12"/>
        <v>OK</v>
      </c>
      <c r="AT55" s="18" t="str">
        <f t="shared" si="13"/>
        <v>OK</v>
      </c>
      <c r="AU55" s="18" t="str">
        <f t="shared" si="14"/>
        <v>OK</v>
      </c>
      <c r="AV55" s="22" t="str">
        <f t="shared" si="7"/>
        <v>OK</v>
      </c>
      <c r="AW55" s="23" t="str">
        <f t="shared" si="15"/>
        <v>OK</v>
      </c>
    </row>
    <row r="56" spans="1:49" ht="15">
      <c r="A56" s="58">
        <v>50</v>
      </c>
      <c r="B56" s="31" t="s">
        <v>80</v>
      </c>
      <c r="C56" s="24">
        <v>1</v>
      </c>
      <c r="D56" s="16"/>
      <c r="E56" s="24">
        <v>1</v>
      </c>
      <c r="F56" s="39">
        <v>1</v>
      </c>
      <c r="G56" s="32">
        <v>1</v>
      </c>
      <c r="H56" s="38">
        <v>1</v>
      </c>
      <c r="I56" s="32"/>
      <c r="J56" s="39">
        <v>1</v>
      </c>
      <c r="K56" s="32">
        <v>1</v>
      </c>
      <c r="L56" s="39">
        <v>1</v>
      </c>
      <c r="M56" s="32"/>
      <c r="N56" s="16"/>
      <c r="O56" s="42"/>
      <c r="P56" s="48"/>
      <c r="Q56" s="38"/>
      <c r="R56" s="48">
        <v>1</v>
      </c>
      <c r="S56" s="50">
        <v>1</v>
      </c>
      <c r="T56" s="38">
        <v>1</v>
      </c>
      <c r="U56" s="48">
        <v>1</v>
      </c>
      <c r="V56" s="50">
        <v>1</v>
      </c>
      <c r="W56" s="16"/>
      <c r="X56" s="38"/>
      <c r="Y56" s="32"/>
      <c r="Z56" s="50"/>
      <c r="AA56" s="17">
        <v>1</v>
      </c>
      <c r="AB56" s="24"/>
      <c r="AC56" s="50"/>
      <c r="AD56" s="17">
        <v>1</v>
      </c>
      <c r="AE56" s="24"/>
      <c r="AF56" s="50">
        <v>1</v>
      </c>
      <c r="AG56" s="50">
        <v>1</v>
      </c>
      <c r="AH56" s="50"/>
      <c r="AI56" s="53"/>
      <c r="AJ56" s="24"/>
      <c r="AK56" s="50">
        <v>1</v>
      </c>
      <c r="AL56" s="16"/>
      <c r="AM56" s="1"/>
      <c r="AN56" s="21" t="str">
        <f t="shared" si="16"/>
        <v>Finished</v>
      </c>
      <c r="AO56" s="18">
        <f t="shared" si="9"/>
        <v>50</v>
      </c>
      <c r="AP56" s="18" t="str">
        <f t="shared" si="10"/>
        <v>OK</v>
      </c>
      <c r="AQ56" s="18" t="str">
        <f t="shared" si="11"/>
        <v>OK</v>
      </c>
      <c r="AR56" s="18" t="str">
        <f t="shared" si="4"/>
        <v>OK</v>
      </c>
      <c r="AS56" s="18" t="str">
        <f t="shared" si="12"/>
        <v>OK</v>
      </c>
      <c r="AT56" s="18" t="str">
        <f t="shared" si="13"/>
        <v>OK</v>
      </c>
      <c r="AU56" s="18" t="str">
        <f t="shared" si="14"/>
        <v>OK</v>
      </c>
      <c r="AV56" s="22" t="str">
        <f t="shared" si="7"/>
        <v>OK</v>
      </c>
      <c r="AW56" s="23" t="str">
        <f t="shared" si="15"/>
        <v>OK</v>
      </c>
    </row>
    <row r="57" spans="1:49" ht="15">
      <c r="A57" s="58">
        <v>51</v>
      </c>
      <c r="B57" s="31" t="s">
        <v>81</v>
      </c>
      <c r="C57" s="24">
        <v>1</v>
      </c>
      <c r="D57" s="16"/>
      <c r="E57" s="24">
        <v>1</v>
      </c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>
        <v>1</v>
      </c>
      <c r="U57" s="48">
        <v>1</v>
      </c>
      <c r="V57" s="50">
        <v>1</v>
      </c>
      <c r="W57" s="16">
        <v>1</v>
      </c>
      <c r="X57" s="38"/>
      <c r="Y57" s="32"/>
      <c r="Z57" s="50"/>
      <c r="AA57" s="17">
        <v>1</v>
      </c>
      <c r="AB57" s="24"/>
      <c r="AC57" s="50"/>
      <c r="AD57" s="17">
        <v>1</v>
      </c>
      <c r="AE57" s="24"/>
      <c r="AF57" s="50"/>
      <c r="AG57" s="50"/>
      <c r="AH57" s="50">
        <v>1</v>
      </c>
      <c r="AI57" s="53"/>
      <c r="AJ57" s="24"/>
      <c r="AK57" s="50">
        <v>1</v>
      </c>
      <c r="AL57" s="16"/>
      <c r="AM57" s="1"/>
      <c r="AN57" s="21" t="str">
        <f t="shared" si="16"/>
        <v>Finished</v>
      </c>
      <c r="AO57" s="18">
        <f t="shared" si="9"/>
        <v>51</v>
      </c>
      <c r="AP57" s="18" t="str">
        <f t="shared" si="10"/>
        <v>OK</v>
      </c>
      <c r="AQ57" s="18" t="str">
        <f t="shared" si="11"/>
        <v>OK</v>
      </c>
      <c r="AR57" s="18" t="str">
        <f t="shared" si="4"/>
        <v>OK</v>
      </c>
      <c r="AS57" s="18" t="str">
        <f t="shared" si="12"/>
        <v>OK</v>
      </c>
      <c r="AT57" s="18" t="str">
        <f t="shared" si="13"/>
        <v>OK</v>
      </c>
      <c r="AU57" s="18" t="str">
        <f t="shared" si="14"/>
        <v>OK</v>
      </c>
      <c r="AV57" s="22" t="str">
        <f t="shared" si="7"/>
        <v>OK</v>
      </c>
      <c r="AW57" s="23" t="str">
        <f t="shared" si="15"/>
        <v>OK</v>
      </c>
    </row>
    <row r="58" spans="1:49" ht="15">
      <c r="A58" s="58">
        <v>52</v>
      </c>
      <c r="B58" s="31" t="s">
        <v>82</v>
      </c>
      <c r="C58" s="24">
        <v>1</v>
      </c>
      <c r="D58" s="16"/>
      <c r="E58" s="24">
        <v>1</v>
      </c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>
        <v>1</v>
      </c>
      <c r="V58" s="50">
        <v>1</v>
      </c>
      <c r="W58" s="16">
        <v>1</v>
      </c>
      <c r="X58" s="38"/>
      <c r="Y58" s="32"/>
      <c r="Z58" s="50"/>
      <c r="AA58" s="17">
        <v>1</v>
      </c>
      <c r="AB58" s="24"/>
      <c r="AC58" s="50"/>
      <c r="AD58" s="17">
        <v>1</v>
      </c>
      <c r="AE58" s="24"/>
      <c r="AF58" s="50"/>
      <c r="AG58" s="50">
        <v>1</v>
      </c>
      <c r="AH58" s="50">
        <v>1</v>
      </c>
      <c r="AI58" s="53"/>
      <c r="AJ58" s="24"/>
      <c r="AK58" s="50">
        <v>1</v>
      </c>
      <c r="AL58" s="16"/>
      <c r="AM58" s="1"/>
      <c r="AN58" s="21" t="str">
        <f t="shared" si="16"/>
        <v>Finished</v>
      </c>
      <c r="AO58" s="18">
        <f t="shared" si="9"/>
        <v>52</v>
      </c>
      <c r="AP58" s="18" t="str">
        <f t="shared" si="10"/>
        <v>OK</v>
      </c>
      <c r="AQ58" s="18" t="str">
        <f t="shared" si="11"/>
        <v>OK</v>
      </c>
      <c r="AR58" s="18" t="str">
        <f t="shared" si="4"/>
        <v>OK</v>
      </c>
      <c r="AS58" s="18" t="str">
        <f t="shared" si="12"/>
        <v>OK</v>
      </c>
      <c r="AT58" s="18" t="str">
        <f t="shared" si="13"/>
        <v>OK</v>
      </c>
      <c r="AU58" s="18" t="str">
        <f t="shared" si="14"/>
        <v>OK</v>
      </c>
      <c r="AV58" s="22" t="str">
        <f t="shared" si="7"/>
        <v>OK</v>
      </c>
      <c r="AW58" s="23" t="str">
        <f t="shared" si="15"/>
        <v>OK</v>
      </c>
    </row>
    <row r="59" spans="1:49" ht="15">
      <c r="A59" s="58">
        <v>53</v>
      </c>
      <c r="B59" s="31" t="s">
        <v>83</v>
      </c>
      <c r="C59" s="24">
        <v>1</v>
      </c>
      <c r="D59" s="16"/>
      <c r="E59" s="24">
        <v>1</v>
      </c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>
        <v>1</v>
      </c>
      <c r="X59" s="38"/>
      <c r="Y59" s="32"/>
      <c r="Z59" s="50"/>
      <c r="AA59" s="17">
        <v>1</v>
      </c>
      <c r="AB59" s="24"/>
      <c r="AC59" s="50"/>
      <c r="AD59" s="17">
        <v>1</v>
      </c>
      <c r="AE59" s="24"/>
      <c r="AF59" s="50"/>
      <c r="AG59" s="50">
        <v>1</v>
      </c>
      <c r="AH59" s="50"/>
      <c r="AI59" s="53"/>
      <c r="AJ59" s="24">
        <v>1</v>
      </c>
      <c r="AK59" s="50"/>
      <c r="AL59" s="16"/>
      <c r="AM59" s="1"/>
      <c r="AN59" s="21" t="str">
        <f t="shared" si="16"/>
        <v>Finished</v>
      </c>
      <c r="AO59" s="18">
        <f t="shared" si="9"/>
        <v>53</v>
      </c>
      <c r="AP59" s="18" t="str">
        <f t="shared" si="10"/>
        <v>OK</v>
      </c>
      <c r="AQ59" s="18" t="str">
        <f t="shared" si="11"/>
        <v>OK</v>
      </c>
      <c r="AR59" s="18" t="str">
        <f t="shared" si="4"/>
        <v>OK</v>
      </c>
      <c r="AS59" s="18" t="str">
        <f t="shared" si="12"/>
        <v>OK</v>
      </c>
      <c r="AT59" s="18" t="str">
        <f t="shared" si="13"/>
        <v>OK</v>
      </c>
      <c r="AU59" s="18" t="str">
        <f t="shared" si="14"/>
        <v>OK</v>
      </c>
      <c r="AV59" s="22" t="str">
        <f t="shared" si="7"/>
        <v>OK</v>
      </c>
      <c r="AW59" s="23" t="str">
        <f t="shared" si="15"/>
        <v>OK</v>
      </c>
    </row>
    <row r="60" spans="1:49" ht="15">
      <c r="A60" s="58">
        <v>54</v>
      </c>
      <c r="B60" s="31" t="s">
        <v>84</v>
      </c>
      <c r="C60" s="24">
        <v>1</v>
      </c>
      <c r="D60" s="16"/>
      <c r="E60" s="24">
        <v>1</v>
      </c>
      <c r="F60" s="39">
        <v>1</v>
      </c>
      <c r="G60" s="32"/>
      <c r="H60" s="38">
        <v>1</v>
      </c>
      <c r="I60" s="32"/>
      <c r="J60" s="39">
        <v>1</v>
      </c>
      <c r="K60" s="32"/>
      <c r="L60" s="39">
        <v>1</v>
      </c>
      <c r="M60" s="32"/>
      <c r="N60" s="16"/>
      <c r="O60" s="42"/>
      <c r="P60" s="48"/>
      <c r="Q60" s="38"/>
      <c r="R60" s="48"/>
      <c r="S60" s="50"/>
      <c r="T60" s="38"/>
      <c r="U60" s="48">
        <v>1</v>
      </c>
      <c r="V60" s="50">
        <v>1</v>
      </c>
      <c r="W60" s="16">
        <v>1</v>
      </c>
      <c r="X60" s="38"/>
      <c r="Y60" s="32"/>
      <c r="Z60" s="50"/>
      <c r="AA60" s="17">
        <v>1</v>
      </c>
      <c r="AB60" s="24"/>
      <c r="AC60" s="50"/>
      <c r="AD60" s="17">
        <v>1</v>
      </c>
      <c r="AE60" s="24"/>
      <c r="AF60" s="50">
        <v>1</v>
      </c>
      <c r="AG60" s="50">
        <v>1</v>
      </c>
      <c r="AH60" s="50">
        <v>1</v>
      </c>
      <c r="AI60" s="53"/>
      <c r="AJ60" s="24">
        <v>1</v>
      </c>
      <c r="AK60" s="50">
        <v>1</v>
      </c>
      <c r="AL60" s="16"/>
      <c r="AM60" s="1"/>
      <c r="AN60" s="21" t="str">
        <f t="shared" si="16"/>
        <v>Finished</v>
      </c>
      <c r="AO60" s="18">
        <f t="shared" si="9"/>
        <v>54</v>
      </c>
      <c r="AP60" s="18" t="str">
        <f t="shared" si="10"/>
        <v>OK</v>
      </c>
      <c r="AQ60" s="18" t="str">
        <f t="shared" si="11"/>
        <v>OK</v>
      </c>
      <c r="AR60" s="18" t="str">
        <f t="shared" si="4"/>
        <v>OK</v>
      </c>
      <c r="AS60" s="18" t="str">
        <f t="shared" si="12"/>
        <v>OK</v>
      </c>
      <c r="AT60" s="18" t="str">
        <f t="shared" si="13"/>
        <v>OK</v>
      </c>
      <c r="AU60" s="18" t="str">
        <f t="shared" si="14"/>
        <v>OK</v>
      </c>
      <c r="AV60" s="22" t="str">
        <f t="shared" si="7"/>
        <v>OK</v>
      </c>
      <c r="AW60" s="23" t="str">
        <f t="shared" si="15"/>
        <v>OK</v>
      </c>
    </row>
    <row r="61" spans="1:49" ht="15">
      <c r="A61" s="58">
        <v>55</v>
      </c>
      <c r="B61" s="31" t="s">
        <v>85</v>
      </c>
      <c r="C61" s="24">
        <v>1</v>
      </c>
      <c r="D61" s="16"/>
      <c r="E61" s="24">
        <v>1</v>
      </c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>
        <v>1</v>
      </c>
      <c r="X61" s="38"/>
      <c r="Y61" s="32"/>
      <c r="Z61" s="50"/>
      <c r="AA61" s="17">
        <v>1</v>
      </c>
      <c r="AB61" s="24"/>
      <c r="AC61" s="50"/>
      <c r="AD61" s="17">
        <v>1</v>
      </c>
      <c r="AE61" s="24"/>
      <c r="AF61" s="50"/>
      <c r="AG61" s="50">
        <v>1</v>
      </c>
      <c r="AH61" s="50">
        <v>1</v>
      </c>
      <c r="AI61" s="53"/>
      <c r="AJ61" s="24"/>
      <c r="AK61" s="50">
        <v>1</v>
      </c>
      <c r="AL61" s="16"/>
      <c r="AM61" s="1"/>
      <c r="AN61" s="21" t="str">
        <f t="shared" si="16"/>
        <v>Finished</v>
      </c>
      <c r="AO61" s="18">
        <f t="shared" si="9"/>
        <v>55</v>
      </c>
      <c r="AP61" s="18" t="str">
        <f t="shared" si="10"/>
        <v>OK</v>
      </c>
      <c r="AQ61" s="18" t="str">
        <f t="shared" si="11"/>
        <v>OK</v>
      </c>
      <c r="AR61" s="18" t="str">
        <f t="shared" si="4"/>
        <v>OK</v>
      </c>
      <c r="AS61" s="18" t="str">
        <f t="shared" si="12"/>
        <v>OK</v>
      </c>
      <c r="AT61" s="18" t="str">
        <f t="shared" si="13"/>
        <v>OK</v>
      </c>
      <c r="AU61" s="18" t="str">
        <f t="shared" si="14"/>
        <v>OK</v>
      </c>
      <c r="AV61" s="22" t="str">
        <f t="shared" si="7"/>
        <v>OK</v>
      </c>
      <c r="AW61" s="23" t="str">
        <f t="shared" si="15"/>
        <v>OK</v>
      </c>
    </row>
    <row r="62" spans="1:49" ht="15">
      <c r="A62" s="58">
        <v>56</v>
      </c>
      <c r="B62" s="31" t="s">
        <v>86</v>
      </c>
      <c r="C62" s="24">
        <v>1</v>
      </c>
      <c r="D62" s="16"/>
      <c r="E62" s="24">
        <v>1</v>
      </c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>
        <v>1</v>
      </c>
      <c r="W62" s="16">
        <v>1</v>
      </c>
      <c r="X62" s="38"/>
      <c r="Y62" s="32"/>
      <c r="Z62" s="50"/>
      <c r="AA62" s="17">
        <v>1</v>
      </c>
      <c r="AB62" s="24"/>
      <c r="AC62" s="50"/>
      <c r="AD62" s="17">
        <v>1</v>
      </c>
      <c r="AE62" s="24"/>
      <c r="AF62" s="50">
        <v>1</v>
      </c>
      <c r="AG62" s="50">
        <v>1</v>
      </c>
      <c r="AH62" s="50"/>
      <c r="AI62" s="53"/>
      <c r="AJ62" s="24"/>
      <c r="AK62" s="50">
        <v>1</v>
      </c>
      <c r="AL62" s="16"/>
      <c r="AM62" s="1"/>
      <c r="AN62" s="21" t="str">
        <f t="shared" si="16"/>
        <v>Finished</v>
      </c>
      <c r="AO62" s="18">
        <f t="shared" si="9"/>
        <v>56</v>
      </c>
      <c r="AP62" s="18" t="str">
        <f t="shared" si="10"/>
        <v>OK</v>
      </c>
      <c r="AQ62" s="18" t="str">
        <f t="shared" si="11"/>
        <v>OK</v>
      </c>
      <c r="AR62" s="18" t="str">
        <f t="shared" si="4"/>
        <v>OK</v>
      </c>
      <c r="AS62" s="18" t="str">
        <f t="shared" si="12"/>
        <v>OK</v>
      </c>
      <c r="AT62" s="18" t="str">
        <f t="shared" si="13"/>
        <v>OK</v>
      </c>
      <c r="AU62" s="18" t="str">
        <f t="shared" si="14"/>
        <v>OK</v>
      </c>
      <c r="AV62" s="22" t="str">
        <f t="shared" si="7"/>
        <v>OK</v>
      </c>
      <c r="AW62" s="23" t="str">
        <f t="shared" si="15"/>
        <v>OK</v>
      </c>
    </row>
    <row r="63" spans="1:49" ht="15">
      <c r="A63" s="58">
        <v>57</v>
      </c>
      <c r="B63" s="31" t="s">
        <v>87</v>
      </c>
      <c r="C63" s="24">
        <v>1</v>
      </c>
      <c r="D63" s="16"/>
      <c r="E63" s="24">
        <v>1</v>
      </c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>
        <v>1</v>
      </c>
      <c r="S63" s="50">
        <v>1</v>
      </c>
      <c r="T63" s="38">
        <v>1</v>
      </c>
      <c r="U63" s="48">
        <v>1</v>
      </c>
      <c r="V63" s="50">
        <v>1</v>
      </c>
      <c r="W63" s="16"/>
      <c r="X63" s="38"/>
      <c r="Y63" s="32"/>
      <c r="Z63" s="50"/>
      <c r="AA63" s="17">
        <v>1</v>
      </c>
      <c r="AB63" s="24"/>
      <c r="AC63" s="50"/>
      <c r="AD63" s="17">
        <v>1</v>
      </c>
      <c r="AE63" s="24"/>
      <c r="AF63" s="50"/>
      <c r="AG63" s="50">
        <v>1</v>
      </c>
      <c r="AH63" s="50">
        <v>1</v>
      </c>
      <c r="AI63" s="53"/>
      <c r="AJ63" s="24"/>
      <c r="AK63" s="50">
        <v>1</v>
      </c>
      <c r="AL63" s="16"/>
      <c r="AM63" s="1"/>
      <c r="AN63" s="21" t="str">
        <f t="shared" si="16"/>
        <v>Finished</v>
      </c>
      <c r="AO63" s="18">
        <f t="shared" si="9"/>
        <v>57</v>
      </c>
      <c r="AP63" s="18" t="str">
        <f t="shared" si="10"/>
        <v>OK</v>
      </c>
      <c r="AQ63" s="18" t="str">
        <f t="shared" si="11"/>
        <v>OK</v>
      </c>
      <c r="AR63" s="18" t="str">
        <f t="shared" si="4"/>
        <v>OK</v>
      </c>
      <c r="AS63" s="18" t="str">
        <f t="shared" si="12"/>
        <v>OK</v>
      </c>
      <c r="AT63" s="18" t="str">
        <f t="shared" si="13"/>
        <v>OK</v>
      </c>
      <c r="AU63" s="18" t="str">
        <f t="shared" si="14"/>
        <v>OK</v>
      </c>
      <c r="AV63" s="22" t="str">
        <f t="shared" si="7"/>
        <v>OK</v>
      </c>
      <c r="AW63" s="23" t="str">
        <f t="shared" si="15"/>
        <v>OK</v>
      </c>
    </row>
    <row r="64" spans="1:49" ht="15">
      <c r="A64" s="58">
        <v>58</v>
      </c>
      <c r="B64" s="31" t="s">
        <v>88</v>
      </c>
      <c r="C64" s="24">
        <v>1</v>
      </c>
      <c r="D64" s="16"/>
      <c r="E64" s="24">
        <v>1</v>
      </c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>
        <v>1</v>
      </c>
      <c r="U64" s="48">
        <v>1</v>
      </c>
      <c r="V64" s="50">
        <v>1</v>
      </c>
      <c r="W64" s="16">
        <v>1</v>
      </c>
      <c r="X64" s="38"/>
      <c r="Y64" s="32"/>
      <c r="Z64" s="50"/>
      <c r="AA64" s="17">
        <v>1</v>
      </c>
      <c r="AB64" s="24"/>
      <c r="AC64" s="50"/>
      <c r="AD64" s="17">
        <v>1</v>
      </c>
      <c r="AE64" s="24"/>
      <c r="AF64" s="50">
        <v>1</v>
      </c>
      <c r="AG64" s="50">
        <v>1</v>
      </c>
      <c r="AH64" s="50">
        <v>1</v>
      </c>
      <c r="AI64" s="53"/>
      <c r="AJ64" s="24"/>
      <c r="AK64" s="50">
        <v>1</v>
      </c>
      <c r="AL64" s="16"/>
      <c r="AM64" s="1"/>
      <c r="AN64" s="21" t="str">
        <f t="shared" si="16"/>
        <v>Finished</v>
      </c>
      <c r="AO64" s="18">
        <f t="shared" si="9"/>
        <v>58</v>
      </c>
      <c r="AP64" s="18" t="str">
        <f t="shared" si="10"/>
        <v>OK</v>
      </c>
      <c r="AQ64" s="18" t="str">
        <f t="shared" si="11"/>
        <v>OK</v>
      </c>
      <c r="AR64" s="18" t="str">
        <f t="shared" si="4"/>
        <v>OK</v>
      </c>
      <c r="AS64" s="18" t="str">
        <f t="shared" si="12"/>
        <v>OK</v>
      </c>
      <c r="AT64" s="18" t="str">
        <f t="shared" si="13"/>
        <v>OK</v>
      </c>
      <c r="AU64" s="18" t="str">
        <f t="shared" si="14"/>
        <v>OK</v>
      </c>
      <c r="AV64" s="22" t="str">
        <f t="shared" si="7"/>
        <v>OK</v>
      </c>
      <c r="AW64" s="23" t="str">
        <f t="shared" si="15"/>
        <v>OK</v>
      </c>
    </row>
    <row r="65" spans="1:49" ht="15">
      <c r="A65" s="58">
        <v>59</v>
      </c>
      <c r="B65" s="31" t="s">
        <v>89</v>
      </c>
      <c r="C65" s="24">
        <v>1</v>
      </c>
      <c r="D65" s="16"/>
      <c r="E65" s="24">
        <v>1</v>
      </c>
      <c r="F65" s="39">
        <v>1</v>
      </c>
      <c r="G65" s="32"/>
      <c r="H65" s="38">
        <v>1</v>
      </c>
      <c r="I65" s="32"/>
      <c r="J65" s="39">
        <v>1</v>
      </c>
      <c r="K65" s="32"/>
      <c r="L65" s="39">
        <v>1</v>
      </c>
      <c r="M65" s="32"/>
      <c r="N65" s="16"/>
      <c r="O65" s="42"/>
      <c r="P65" s="48"/>
      <c r="Q65" s="38"/>
      <c r="R65" s="48">
        <v>1</v>
      </c>
      <c r="S65" s="50">
        <v>1</v>
      </c>
      <c r="T65" s="38">
        <v>1</v>
      </c>
      <c r="U65" s="48">
        <v>1</v>
      </c>
      <c r="V65" s="50">
        <v>1</v>
      </c>
      <c r="W65" s="16"/>
      <c r="X65" s="38"/>
      <c r="Y65" s="32"/>
      <c r="Z65" s="50"/>
      <c r="AA65" s="17">
        <v>1</v>
      </c>
      <c r="AB65" s="24"/>
      <c r="AC65" s="50"/>
      <c r="AD65" s="17">
        <v>1</v>
      </c>
      <c r="AE65" s="24"/>
      <c r="AF65" s="50"/>
      <c r="AG65" s="50"/>
      <c r="AH65" s="50">
        <v>1</v>
      </c>
      <c r="AI65" s="53">
        <v>1</v>
      </c>
      <c r="AJ65" s="24"/>
      <c r="AK65" s="50">
        <v>1</v>
      </c>
      <c r="AL65" s="16"/>
      <c r="AM65" s="1"/>
      <c r="AN65" s="21" t="str">
        <f t="shared" si="16"/>
        <v>Finished</v>
      </c>
      <c r="AO65" s="18">
        <f t="shared" si="9"/>
        <v>59</v>
      </c>
      <c r="AP65" s="18" t="str">
        <f t="shared" si="10"/>
        <v>OK</v>
      </c>
      <c r="AQ65" s="18" t="str">
        <f t="shared" si="11"/>
        <v>OK</v>
      </c>
      <c r="AR65" s="18" t="str">
        <f t="shared" si="4"/>
        <v>OK</v>
      </c>
      <c r="AS65" s="18" t="str">
        <f t="shared" si="12"/>
        <v>OK</v>
      </c>
      <c r="AT65" s="18" t="str">
        <f t="shared" si="13"/>
        <v>OK</v>
      </c>
      <c r="AU65" s="18" t="str">
        <f t="shared" si="14"/>
        <v>OK</v>
      </c>
      <c r="AV65" s="22" t="str">
        <f t="shared" si="7"/>
        <v>OK</v>
      </c>
      <c r="AW65" s="23" t="str">
        <f t="shared" si="15"/>
        <v>OK</v>
      </c>
    </row>
    <row r="66" spans="1:49" ht="15">
      <c r="A66" s="58">
        <v>60</v>
      </c>
      <c r="B66" s="31" t="s">
        <v>90</v>
      </c>
      <c r="C66" s="24">
        <v>1</v>
      </c>
      <c r="D66" s="16"/>
      <c r="E66" s="24"/>
      <c r="F66" s="39">
        <v>1</v>
      </c>
      <c r="G66" s="32">
        <v>1</v>
      </c>
      <c r="H66" s="38">
        <v>1</v>
      </c>
      <c r="I66" s="32"/>
      <c r="J66" s="39">
        <v>1</v>
      </c>
      <c r="K66" s="32"/>
      <c r="L66" s="39">
        <v>1</v>
      </c>
      <c r="M66" s="32"/>
      <c r="N66" s="16"/>
      <c r="O66" s="42"/>
      <c r="P66" s="48"/>
      <c r="Q66" s="38"/>
      <c r="R66" s="48"/>
      <c r="S66" s="50"/>
      <c r="T66" s="38">
        <v>1</v>
      </c>
      <c r="U66" s="48">
        <v>1</v>
      </c>
      <c r="V66" s="50">
        <v>1</v>
      </c>
      <c r="W66" s="16"/>
      <c r="X66" s="38"/>
      <c r="Y66" s="32"/>
      <c r="Z66" s="50"/>
      <c r="AA66" s="17">
        <v>1</v>
      </c>
      <c r="AB66" s="24"/>
      <c r="AC66" s="50"/>
      <c r="AD66" s="17">
        <v>1</v>
      </c>
      <c r="AE66" s="24"/>
      <c r="AF66" s="50"/>
      <c r="AG66" s="50">
        <v>1</v>
      </c>
      <c r="AH66" s="50">
        <v>1</v>
      </c>
      <c r="AI66" s="53">
        <v>1</v>
      </c>
      <c r="AJ66" s="24"/>
      <c r="AK66" s="50">
        <v>1</v>
      </c>
      <c r="AL66" s="16"/>
      <c r="AM66" s="1"/>
      <c r="AN66" s="21" t="str">
        <f t="shared" si="16"/>
        <v>Finished</v>
      </c>
      <c r="AO66" s="18">
        <f t="shared" si="9"/>
        <v>60</v>
      </c>
      <c r="AP66" s="18" t="str">
        <f t="shared" si="10"/>
        <v>OK</v>
      </c>
      <c r="AQ66" s="18" t="str">
        <f t="shared" si="11"/>
        <v>OK</v>
      </c>
      <c r="AR66" s="18" t="str">
        <f t="shared" si="4"/>
        <v>OK</v>
      </c>
      <c r="AS66" s="18" t="str">
        <f t="shared" si="12"/>
        <v>OK</v>
      </c>
      <c r="AT66" s="18" t="str">
        <f t="shared" si="13"/>
        <v>OK</v>
      </c>
      <c r="AU66" s="18" t="str">
        <f t="shared" si="14"/>
        <v>OK</v>
      </c>
      <c r="AV66" s="22" t="str">
        <f t="shared" si="7"/>
        <v>OK</v>
      </c>
      <c r="AW66" s="23" t="str">
        <f t="shared" si="15"/>
        <v>OK</v>
      </c>
    </row>
    <row r="67" spans="1:49" ht="15">
      <c r="A67" s="58">
        <v>61</v>
      </c>
      <c r="B67" s="31" t="s">
        <v>91</v>
      </c>
      <c r="C67" s="24">
        <v>1</v>
      </c>
      <c r="D67" s="16"/>
      <c r="E67" s="24"/>
      <c r="F67" s="39">
        <v>1</v>
      </c>
      <c r="G67" s="32">
        <v>1</v>
      </c>
      <c r="H67" s="38">
        <v>1</v>
      </c>
      <c r="I67" s="32"/>
      <c r="J67" s="39">
        <v>1</v>
      </c>
      <c r="K67" s="32"/>
      <c r="L67" s="39">
        <v>1</v>
      </c>
      <c r="M67" s="32"/>
      <c r="N67" s="16"/>
      <c r="O67" s="42"/>
      <c r="P67" s="48"/>
      <c r="Q67" s="38"/>
      <c r="R67" s="48">
        <v>1</v>
      </c>
      <c r="S67" s="50">
        <v>1</v>
      </c>
      <c r="T67" s="38">
        <v>1</v>
      </c>
      <c r="U67" s="48">
        <v>1</v>
      </c>
      <c r="V67" s="50">
        <v>1</v>
      </c>
      <c r="W67" s="16">
        <v>1</v>
      </c>
      <c r="X67" s="38"/>
      <c r="Y67" s="32"/>
      <c r="Z67" s="50"/>
      <c r="AA67" s="17">
        <v>1</v>
      </c>
      <c r="AB67" s="24"/>
      <c r="AC67" s="50"/>
      <c r="AD67" s="17">
        <v>1</v>
      </c>
      <c r="AE67" s="24"/>
      <c r="AF67" s="50"/>
      <c r="AG67" s="50">
        <v>1</v>
      </c>
      <c r="AH67" s="50">
        <v>1</v>
      </c>
      <c r="AI67" s="53"/>
      <c r="AJ67" s="24"/>
      <c r="AK67" s="50">
        <v>1</v>
      </c>
      <c r="AL67" s="16"/>
      <c r="AM67" s="1"/>
      <c r="AN67" s="21" t="str">
        <f t="shared" si="16"/>
        <v>Finished</v>
      </c>
      <c r="AO67" s="18">
        <f t="shared" si="9"/>
        <v>61</v>
      </c>
      <c r="AP67" s="18" t="str">
        <f t="shared" si="10"/>
        <v>OK</v>
      </c>
      <c r="AQ67" s="18" t="str">
        <f t="shared" si="11"/>
        <v>OK</v>
      </c>
      <c r="AR67" s="18" t="str">
        <f t="shared" si="4"/>
        <v>OK</v>
      </c>
      <c r="AS67" s="18" t="str">
        <f t="shared" si="12"/>
        <v>OK</v>
      </c>
      <c r="AT67" s="18" t="str">
        <f t="shared" si="13"/>
        <v>OK</v>
      </c>
      <c r="AU67" s="18" t="str">
        <f t="shared" si="14"/>
        <v>OK</v>
      </c>
      <c r="AV67" s="22" t="str">
        <f t="shared" si="7"/>
        <v>OK</v>
      </c>
      <c r="AW67" s="23" t="str">
        <f t="shared" si="15"/>
        <v>OK</v>
      </c>
    </row>
    <row r="68" spans="1:49" ht="15">
      <c r="A68" s="58">
        <v>62</v>
      </c>
      <c r="B68" s="31" t="s">
        <v>92</v>
      </c>
      <c r="C68" s="24">
        <v>1</v>
      </c>
      <c r="D68" s="16"/>
      <c r="E68" s="24"/>
      <c r="F68" s="39">
        <v>1</v>
      </c>
      <c r="G68" s="32">
        <v>1</v>
      </c>
      <c r="H68" s="38">
        <v>1</v>
      </c>
      <c r="I68" s="32">
        <v>1</v>
      </c>
      <c r="J68" s="39">
        <v>1</v>
      </c>
      <c r="K68" s="32"/>
      <c r="L68" s="39">
        <v>1</v>
      </c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>
        <v>1</v>
      </c>
      <c r="X68" s="38"/>
      <c r="Y68" s="32"/>
      <c r="Z68" s="50"/>
      <c r="AA68" s="17">
        <v>1</v>
      </c>
      <c r="AB68" s="24">
        <v>1</v>
      </c>
      <c r="AC68" s="50"/>
      <c r="AD68" s="17"/>
      <c r="AE68" s="24"/>
      <c r="AF68" s="50">
        <v>1</v>
      </c>
      <c r="AG68" s="50"/>
      <c r="AH68" s="50"/>
      <c r="AI68" s="53"/>
      <c r="AJ68" s="24"/>
      <c r="AK68" s="50">
        <v>1</v>
      </c>
      <c r="AL68" s="16"/>
      <c r="AM68" s="1"/>
      <c r="AN68" s="21" t="str">
        <f t="shared" si="16"/>
        <v>Finished</v>
      </c>
      <c r="AO68" s="18">
        <f t="shared" si="9"/>
        <v>62</v>
      </c>
      <c r="AP68" s="18" t="str">
        <f t="shared" si="10"/>
        <v>OK</v>
      </c>
      <c r="AQ68" s="18" t="str">
        <f t="shared" si="11"/>
        <v>OK</v>
      </c>
      <c r="AR68" s="18" t="str">
        <f t="shared" si="4"/>
        <v>OK</v>
      </c>
      <c r="AS68" s="18" t="str">
        <f t="shared" si="12"/>
        <v>OK</v>
      </c>
      <c r="AT68" s="18" t="str">
        <f t="shared" si="13"/>
        <v>OK</v>
      </c>
      <c r="AU68" s="18" t="str">
        <f t="shared" si="14"/>
        <v>OK</v>
      </c>
      <c r="AV68" s="22" t="str">
        <f t="shared" si="7"/>
        <v>OK</v>
      </c>
      <c r="AW68" s="23" t="str">
        <f t="shared" si="15"/>
        <v>OK</v>
      </c>
    </row>
    <row r="69" spans="1:49" ht="15">
      <c r="A69" s="58">
        <f t="shared" ref="A69:A71" si="17">IF(B69&gt;0,(ROW(A69)-6),0)</f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20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776" yWindow="181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6</v>
      </c>
      <c r="B1" s="61" t="s">
        <v>2</v>
      </c>
      <c r="C1" s="61"/>
      <c r="D1" s="62" t="s">
        <v>3</v>
      </c>
      <c r="E1" s="63" t="s">
        <v>4</v>
      </c>
      <c r="F1" s="62" t="s">
        <v>5</v>
      </c>
      <c r="G1" s="60" t="s">
        <v>8</v>
      </c>
      <c r="H1" s="60" t="s">
        <v>16</v>
      </c>
      <c r="I1" s="64" t="s">
        <v>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YJ/TEVS</v>
      </c>
      <c r="B3" s="160" t="str" ph="1">
        <f>Scoresheet!B3</f>
        <v>Hainan Island 2</v>
      </c>
      <c r="C3" s="161"/>
      <c r="D3" s="162" t="str" ph="1">
        <f>Scoresheet!C3</f>
        <v>18° 44' 12.3"</v>
      </c>
      <c r="E3" s="163" t="str" ph="1">
        <f>Scoresheet!E3</f>
        <v>108° 52' 5.6"</v>
      </c>
      <c r="F3" s="162" t="str" ph="1">
        <f>Scoresheet!G3</f>
        <v>871 ± 25 m</v>
      </c>
      <c r="G3" s="164" t="str" ph="1">
        <f>Scoresheet!I3</f>
        <v>20.05.2009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10</v>
      </c>
      <c r="D5" s="86" t="s">
        <v>17</v>
      </c>
    </row>
    <row r="6" spans="1:82" ht="15" customHeight="1">
      <c r="C6" s="87" t="s">
        <v>9</v>
      </c>
      <c r="D6" s="88" t="s">
        <v>132</v>
      </c>
      <c r="E6" s="89" t="s">
        <v>133</v>
      </c>
      <c r="F6" s="89" t="s">
        <v>134</v>
      </c>
      <c r="G6" s="89" t="s">
        <v>135</v>
      </c>
      <c r="H6" s="89" t="s">
        <v>136</v>
      </c>
      <c r="I6" s="89" t="s">
        <v>137</v>
      </c>
      <c r="J6" s="89" t="s">
        <v>138</v>
      </c>
      <c r="K6" s="90" t="s">
        <v>139</v>
      </c>
      <c r="L6" s="90" t="s">
        <v>140</v>
      </c>
      <c r="M6" s="90" t="s">
        <v>141</v>
      </c>
      <c r="N6" s="90" t="s">
        <v>142</v>
      </c>
      <c r="O6" s="90" t="s">
        <v>143</v>
      </c>
      <c r="P6" s="90" t="s">
        <v>144</v>
      </c>
      <c r="Q6" s="90" t="s">
        <v>145</v>
      </c>
      <c r="R6" s="90" t="s">
        <v>146</v>
      </c>
      <c r="S6" s="90" t="s">
        <v>147</v>
      </c>
      <c r="T6" s="91" t="s">
        <v>148</v>
      </c>
      <c r="U6" s="91" t="s">
        <v>149</v>
      </c>
      <c r="V6" s="91" t="s">
        <v>150</v>
      </c>
      <c r="W6" s="91" t="s">
        <v>151</v>
      </c>
      <c r="X6" s="92" t="s">
        <v>152</v>
      </c>
      <c r="Y6" s="92" t="s">
        <v>153</v>
      </c>
      <c r="Z6" s="92" t="s">
        <v>154</v>
      </c>
      <c r="AA6" s="93" t="s">
        <v>155</v>
      </c>
      <c r="AB6" s="93" t="s">
        <v>156</v>
      </c>
      <c r="AC6" s="93" t="s">
        <v>157</v>
      </c>
      <c r="AD6" s="93" t="s">
        <v>158</v>
      </c>
      <c r="AE6" s="93" t="s">
        <v>159</v>
      </c>
      <c r="AF6" s="94" t="s">
        <v>160</v>
      </c>
      <c r="AG6" s="94" t="s">
        <v>161</v>
      </c>
      <c r="AH6" s="94" t="s">
        <v>162</v>
      </c>
      <c r="AI6" s="95"/>
      <c r="AJ6" s="95"/>
      <c r="AK6" s="95"/>
      <c r="AL6" s="95"/>
      <c r="AM6" s="95"/>
      <c r="AN6" s="95"/>
      <c r="AQ6" s="66" t="s">
        <v>163</v>
      </c>
      <c r="AR6" s="96" t="s">
        <v>132</v>
      </c>
      <c r="AS6" s="97" t="s">
        <v>133</v>
      </c>
      <c r="AT6" s="97" t="s">
        <v>134</v>
      </c>
      <c r="AU6" s="97" t="s">
        <v>135</v>
      </c>
      <c r="AV6" s="97" t="s">
        <v>136</v>
      </c>
      <c r="AW6" s="97" t="s">
        <v>137</v>
      </c>
      <c r="AX6" s="97" t="s">
        <v>138</v>
      </c>
      <c r="AY6" s="98" t="s">
        <v>139</v>
      </c>
      <c r="AZ6" s="98" t="s">
        <v>140</v>
      </c>
      <c r="BA6" s="98" t="s">
        <v>141</v>
      </c>
      <c r="BB6" s="98" t="s">
        <v>142</v>
      </c>
      <c r="BC6" s="98" t="s">
        <v>143</v>
      </c>
      <c r="BD6" s="98" t="s">
        <v>144</v>
      </c>
      <c r="BE6" s="98" t="s">
        <v>145</v>
      </c>
      <c r="BF6" s="98" t="s">
        <v>146</v>
      </c>
      <c r="BG6" s="98" t="s">
        <v>147</v>
      </c>
      <c r="BH6" s="99" t="s">
        <v>148</v>
      </c>
      <c r="BI6" s="99" t="s">
        <v>149</v>
      </c>
      <c r="BJ6" s="99" t="s">
        <v>150</v>
      </c>
      <c r="BK6" s="99" t="s">
        <v>151</v>
      </c>
      <c r="BL6" s="100" t="s">
        <v>152</v>
      </c>
      <c r="BM6" s="100" t="s">
        <v>153</v>
      </c>
      <c r="BN6" s="100" t="s">
        <v>154</v>
      </c>
      <c r="BO6" s="101" t="s">
        <v>155</v>
      </c>
      <c r="BP6" s="101" t="s">
        <v>156</v>
      </c>
      <c r="BQ6" s="101" t="s">
        <v>157</v>
      </c>
      <c r="BR6" s="101" t="s">
        <v>158</v>
      </c>
      <c r="BS6" s="101" t="s">
        <v>159</v>
      </c>
      <c r="BT6" s="95" t="s">
        <v>160</v>
      </c>
      <c r="BU6" s="95" t="s">
        <v>161</v>
      </c>
      <c r="BV6" s="95" t="s">
        <v>162</v>
      </c>
      <c r="BX6" s="102" t="s">
        <v>11</v>
      </c>
      <c r="BY6" s="103" t="s">
        <v>164</v>
      </c>
      <c r="BZ6" s="104" t="s">
        <v>165</v>
      </c>
      <c r="CA6" s="105" t="s">
        <v>166</v>
      </c>
      <c r="CB6" s="106" t="s">
        <v>167</v>
      </c>
      <c r="CC6" s="107" t="s">
        <v>168</v>
      </c>
      <c r="CD6" s="108" t="s">
        <v>169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0.17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0.17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0.17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0.17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0.17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0.17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1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0.25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0.25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1</v>
      </c>
      <c r="AV8" s="66">
        <f t="shared" ref="AV8:AV71" si="16">IF(H8&gt;0,1,0)</f>
        <v>0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1</v>
      </c>
      <c r="J9" s="109">
        <f>IF(Scoresheet!M9=0,0,Scoresheet!M9/(Scoresheet!M9+Scoresheet!N9))</f>
        <v>0.5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1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0</v>
      </c>
      <c r="AV9" s="66">
        <f t="shared" si="16"/>
        <v>0</v>
      </c>
      <c r="AW9" s="66">
        <f t="shared" si="17"/>
        <v>1</v>
      </c>
      <c r="AX9" s="66">
        <f t="shared" si="18"/>
        <v>1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1</v>
      </c>
      <c r="J10" s="109">
        <f>IF(Scoresheet!M10=0,0,Scoresheet!M10/(Scoresheet!M10+Scoresheet!N10))</f>
        <v>0.5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0.5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0</v>
      </c>
      <c r="AW10" s="66">
        <f t="shared" si="17"/>
        <v>1</v>
      </c>
      <c r="AX10" s="66">
        <f t="shared" si="18"/>
        <v>1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1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0.5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1</v>
      </c>
      <c r="BB11" s="66">
        <f t="shared" si="22"/>
        <v>1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0.25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0.25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0.25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0.25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1</v>
      </c>
      <c r="BS12" s="66">
        <f t="shared" si="39"/>
        <v>1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0.25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1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1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1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1</v>
      </c>
      <c r="BM14" s="66">
        <f t="shared" si="33"/>
        <v>0</v>
      </c>
      <c r="BN14" s="66">
        <f t="shared" si="34"/>
        <v>0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9*</v>
      </c>
      <c r="C15" s="66">
        <f>IF(Scoresheet!C15=0,0,Scoresheet!C15/(Scoresheet!C15+Scoresheet!D15))</f>
        <v>0</v>
      </c>
      <c r="D15" s="109">
        <f>IF(Scoresheet!D15=0,0,Scoresheet!D15/(Scoresheet!C15+Scoresheet!D15))</f>
        <v>1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0.2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0.2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0.5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0.33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1</v>
      </c>
      <c r="BS15" s="66">
        <f t="shared" si="39"/>
        <v>1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1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1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1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0</v>
      </c>
      <c r="BS16" s="66">
        <f t="shared" si="39"/>
        <v>1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1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1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0.5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</v>
      </c>
      <c r="AH17" s="109">
        <f>IF((Scoresheet!$AJ17+Scoresheet!$AK17+Scoresheet!$AL17)=0,0,FLOOR(Scoresheet!AL17/(Scoresheet!$AJ17+Scoresheet!$AK17+Scoresheet!$AL17),0.01))</f>
        <v>1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0</v>
      </c>
      <c r="BO17" s="66">
        <f t="shared" si="35"/>
        <v>1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0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0</v>
      </c>
      <c r="D18" s="109">
        <f>IF(Scoresheet!D18=0,0,Scoresheet!D18/(Scoresheet!C18+Scoresheet!D18))</f>
        <v>1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0.5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1</v>
      </c>
      <c r="J18" s="109">
        <f>IF(Scoresheet!M18=0,0,Scoresheet!M18/(Scoresheet!M18+Scoresheet!N18))</f>
        <v>0.5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0.5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1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0.5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0</v>
      </c>
      <c r="AW18" s="66">
        <f t="shared" si="17"/>
        <v>1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1</v>
      </c>
      <c r="BG18" s="66">
        <f t="shared" si="27"/>
        <v>1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1</v>
      </c>
      <c r="BM18" s="66">
        <f t="shared" si="33"/>
        <v>0</v>
      </c>
      <c r="BN18" s="66">
        <f t="shared" si="34"/>
        <v>0</v>
      </c>
      <c r="BO18" s="66">
        <f t="shared" si="35"/>
        <v>1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0.5</v>
      </c>
      <c r="J19" s="109">
        <f>IF(Scoresheet!M19=0,0,Scoresheet!M19/(Scoresheet!M19+Scoresheet!N19))</f>
        <v>0.5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0.25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1</v>
      </c>
      <c r="AW19" s="66">
        <f t="shared" si="17"/>
        <v>1</v>
      </c>
      <c r="AX19" s="66">
        <f t="shared" si="18"/>
        <v>1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1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0.5</v>
      </c>
      <c r="AG20" s="66">
        <f>IF((Scoresheet!$AJ20+Scoresheet!$AK20+Scoresheet!$AL20)=0,0,FLOOR(Scoresheet!AK20/(Scoresheet!$AJ20+Scoresheet!$AK20+Scoresheet!$AL20),0.01))</f>
        <v>0.5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1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1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0.5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1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1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1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0.5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0.33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1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1</v>
      </c>
      <c r="BM22" s="66">
        <f t="shared" si="33"/>
        <v>1</v>
      </c>
      <c r="BN22" s="66">
        <f t="shared" si="34"/>
        <v>0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0.33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0.33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1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0.5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1</v>
      </c>
      <c r="BA23" s="66">
        <f t="shared" si="21"/>
        <v>1</v>
      </c>
      <c r="BB23" s="66">
        <f t="shared" si="22"/>
        <v>1</v>
      </c>
      <c r="BC23" s="66">
        <f t="shared" si="23"/>
        <v>0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1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1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0.5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0</v>
      </c>
      <c r="BR24" s="66">
        <f t="shared" si="38"/>
        <v>1</v>
      </c>
      <c r="BS24" s="66">
        <f t="shared" si="39"/>
        <v>1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0.33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0.33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0.33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1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0.5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0.5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1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0</v>
      </c>
      <c r="BR26" s="66">
        <f t="shared" si="38"/>
        <v>1</v>
      </c>
      <c r="BS26" s="66">
        <f t="shared" si="39"/>
        <v>1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0.5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0.5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0.5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1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1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0.5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0.5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1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1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0.33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0.33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0.33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0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0.33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0.5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1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1</v>
      </c>
      <c r="BS30" s="66">
        <f t="shared" si="39"/>
        <v>1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0.33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0.5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1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1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0.33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0.33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0.33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0.5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0.5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1</v>
      </c>
      <c r="BS32" s="66">
        <f t="shared" si="39"/>
        <v>0</v>
      </c>
      <c r="BT32" s="66">
        <f t="shared" si="40"/>
        <v>1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0.33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0.33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1</v>
      </c>
      <c r="AF33" s="66">
        <f>IF((Scoresheet!$AJ33+Scoresheet!$AK33+Scoresheet!$AL33)=0,0,FLOOR(Scoresheet!AJ33/(Scoresheet!$AJ33+Scoresheet!$AK33+Scoresheet!$AL33),0.01))</f>
        <v>1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1</v>
      </c>
      <c r="BT33" s="66">
        <f t="shared" si="40"/>
        <v>1</v>
      </c>
      <c r="BU33" s="66">
        <f t="shared" si="41"/>
        <v>0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0.5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0.5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0.5</v>
      </c>
      <c r="AG34" s="66">
        <f>IF((Scoresheet!$AJ34+Scoresheet!$AK34+Scoresheet!$AL34)=0,0,FLOOR(Scoresheet!AK34/(Scoresheet!$AJ34+Scoresheet!$AK34+Scoresheet!$AL34),0.01))</f>
        <v>0.5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0</v>
      </c>
      <c r="BS34" s="66">
        <f t="shared" si="39"/>
        <v>0</v>
      </c>
      <c r="BT34" s="66">
        <f t="shared" si="40"/>
        <v>1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0.5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0.5</v>
      </c>
      <c r="W35" s="109">
        <f>IF((Scoresheet!$Y35+Scoresheet!$Z35+Scoresheet!$AA35)=0,0,FLOOR(Scoresheet!AA35/(Scoresheet!$Y35+Scoresheet!$Z35+Scoresheet!$AA35),0.01))</f>
        <v>0.5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0.5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0.5</v>
      </c>
      <c r="AG35" s="66">
        <f>IF((Scoresheet!$AJ35+Scoresheet!$AK35+Scoresheet!$AL35)=0,0,FLOOR(Scoresheet!AK35/(Scoresheet!$AJ35+Scoresheet!$AK35+Scoresheet!$AL35),0.01))</f>
        <v>0.5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1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0</v>
      </c>
      <c r="BQ35" s="66">
        <f t="shared" si="37"/>
        <v>1</v>
      </c>
      <c r="BR35" s="66">
        <f t="shared" si="38"/>
        <v>1</v>
      </c>
      <c r="BS35" s="66">
        <f t="shared" si="39"/>
        <v>0</v>
      </c>
      <c r="BT35" s="66">
        <f t="shared" si="40"/>
        <v>1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0.5</v>
      </c>
      <c r="F36" s="66">
        <f>IF(Scoresheet!G36=0,0,Scoresheet!G36/(Scoresheet!G36+Scoresheet!H36)*(IF(Result!E36=0,1,Result!E36)))</f>
        <v>0.25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0.5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0.25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0.5</v>
      </c>
      <c r="W36" s="109">
        <f>IF((Scoresheet!$Y36+Scoresheet!$Z36+Scoresheet!$AA36)=0,0,FLOOR(Scoresheet!AA36/(Scoresheet!$Y36+Scoresheet!$Z36+Scoresheet!$AA36),0.01))</f>
        <v>0.5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0.5</v>
      </c>
      <c r="Z36" s="115">
        <f>IF((Scoresheet!$AB36+Scoresheet!$AC36+Scoresheet!$AD36)=0,0,FLOOR(Scoresheet!AD36/(Scoresheet!$AB36+Scoresheet!$AC36+Scoresheet!$AD36),0.01))</f>
        <v>0.5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1</v>
      </c>
      <c r="AU36" s="66">
        <f t="shared" si="15"/>
        <v>0</v>
      </c>
      <c r="AV36" s="66">
        <f t="shared" si="16"/>
        <v>0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1</v>
      </c>
      <c r="BK36" s="66">
        <f t="shared" si="31"/>
        <v>1</v>
      </c>
      <c r="BL36" s="66">
        <f t="shared" si="32"/>
        <v>0</v>
      </c>
      <c r="BM36" s="66">
        <f t="shared" si="33"/>
        <v>1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0.25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0.25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0.5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1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0.33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0.33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0.33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0.33</v>
      </c>
      <c r="V38" s="66">
        <f>IF((Scoresheet!$Y38+Scoresheet!$Z38+Scoresheet!$AA38)=0,0,FLOOR(Scoresheet!Z38/(Scoresheet!$Y38+Scoresheet!$Z38+Scoresheet!$AA38),0.01))</f>
        <v>0.33</v>
      </c>
      <c r="W38" s="109">
        <f>IF((Scoresheet!$Y38+Scoresheet!$Z38+Scoresheet!$AA38)=0,0,FLOOR(Scoresheet!AA38/(Scoresheet!$Y38+Scoresheet!$Z38+Scoresheet!$AA38),0.01))</f>
        <v>0.33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1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1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1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0.5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0.5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0</v>
      </c>
      <c r="AV39" s="66">
        <f t="shared" si="16"/>
        <v>1</v>
      </c>
      <c r="AW39" s="66">
        <f t="shared" si="17"/>
        <v>1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1</v>
      </c>
      <c r="BS39" s="66">
        <f t="shared" si="39"/>
        <v>1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0.25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0.25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0.25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0.25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0.5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1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1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1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1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0.5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1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0.25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0.25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0.25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0.25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0.33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0.33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0.33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0</v>
      </c>
      <c r="AV41" s="66">
        <f t="shared" si="16"/>
        <v>0</v>
      </c>
      <c r="AW41" s="66">
        <f t="shared" si="17"/>
        <v>1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1</v>
      </c>
      <c r="BE41" s="66">
        <f t="shared" si="25"/>
        <v>1</v>
      </c>
      <c r="BF41" s="66">
        <f t="shared" si="26"/>
        <v>1</v>
      </c>
      <c r="BG41" s="66">
        <f t="shared" si="27"/>
        <v>1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1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0.5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1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0.25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0.25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0.25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0.25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0.5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0.5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0.5</v>
      </c>
      <c r="AG42" s="66">
        <f>IF((Scoresheet!$AJ42+Scoresheet!$AK42+Scoresheet!$AL42)=0,0,FLOOR(Scoresheet!AK42/(Scoresheet!$AJ42+Scoresheet!$AK42+Scoresheet!$AL42),0.01))</f>
        <v>0.5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0</v>
      </c>
      <c r="AV42" s="66">
        <f t="shared" si="16"/>
        <v>0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1</v>
      </c>
      <c r="BE42" s="66">
        <f t="shared" si="25"/>
        <v>1</v>
      </c>
      <c r="BF42" s="66">
        <f t="shared" si="26"/>
        <v>1</v>
      </c>
      <c r="BG42" s="66">
        <f t="shared" si="27"/>
        <v>1</v>
      </c>
      <c r="BH42" s="66">
        <f t="shared" si="28"/>
        <v>0</v>
      </c>
      <c r="BI42" s="66">
        <f t="shared" si="29"/>
        <v>0</v>
      </c>
      <c r="BJ42" s="66">
        <f t="shared" si="30"/>
        <v>1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0</v>
      </c>
      <c r="BQ42" s="66">
        <f t="shared" si="37"/>
        <v>1</v>
      </c>
      <c r="BR42" s="66">
        <f t="shared" si="38"/>
        <v>1</v>
      </c>
      <c r="BS42" s="66">
        <f t="shared" si="39"/>
        <v>0</v>
      </c>
      <c r="BT42" s="66">
        <f t="shared" si="40"/>
        <v>1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0.33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0.33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0.33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0.33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0.33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0.33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1</v>
      </c>
      <c r="BF43" s="66">
        <f t="shared" si="26"/>
        <v>1</v>
      </c>
      <c r="BG43" s="66">
        <f t="shared" si="27"/>
        <v>1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1</v>
      </c>
      <c r="BR43" s="66">
        <f t="shared" si="38"/>
        <v>1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0.25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0.25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0.25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0.25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0.5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1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1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0.5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0.5</v>
      </c>
      <c r="I45" s="66">
        <f>IF(Scoresheet!L45=0,0,Scoresheet!L45/(Scoresheet!K45+Scoresheet!L45)*(IF(Result!E45=0,1,Result!E45)))</f>
        <v>0.5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0.25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0.25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0.25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0.25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0.33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0.33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0.33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0</v>
      </c>
      <c r="AV45" s="66">
        <f t="shared" si="16"/>
        <v>1</v>
      </c>
      <c r="AW45" s="66">
        <f t="shared" si="17"/>
        <v>1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1</v>
      </c>
      <c r="BE45" s="66">
        <f t="shared" si="25"/>
        <v>1</v>
      </c>
      <c r="BF45" s="66">
        <f t="shared" si="26"/>
        <v>1</v>
      </c>
      <c r="BG45" s="66">
        <f t="shared" si="27"/>
        <v>1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1</v>
      </c>
      <c r="BQ45" s="66">
        <f t="shared" si="37"/>
        <v>1</v>
      </c>
      <c r="BR45" s="66">
        <f t="shared" si="38"/>
        <v>1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1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0.33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0.33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0.33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1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1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1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1</v>
      </c>
      <c r="BF46" s="66">
        <f t="shared" si="26"/>
        <v>1</v>
      </c>
      <c r="BG46" s="66">
        <f t="shared" si="27"/>
        <v>1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0</v>
      </c>
      <c r="BN46" s="66">
        <f t="shared" si="34"/>
        <v>1</v>
      </c>
      <c r="BO46" s="66">
        <f t="shared" si="35"/>
        <v>0</v>
      </c>
      <c r="BP46" s="66">
        <f t="shared" si="36"/>
        <v>0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0.5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0.5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1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1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1</v>
      </c>
      <c r="BG47" s="66">
        <f t="shared" si="27"/>
        <v>1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1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1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0.5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0.5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1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0.5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0.5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1</v>
      </c>
      <c r="BG48" s="66">
        <f t="shared" si="27"/>
        <v>1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0</v>
      </c>
      <c r="BM48" s="66">
        <f t="shared" si="33"/>
        <v>0</v>
      </c>
      <c r="BN48" s="66">
        <f t="shared" si="34"/>
        <v>1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1</v>
      </c>
      <c r="BS48" s="66">
        <f t="shared" si="39"/>
        <v>1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0.5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1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0.25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0.25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0.25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0.25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1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0.5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0.5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0</v>
      </c>
      <c r="AT49" s="66">
        <f t="shared" si="14"/>
        <v>1</v>
      </c>
      <c r="AU49" s="66">
        <f t="shared" si="15"/>
        <v>0</v>
      </c>
      <c r="AV49" s="66">
        <f t="shared" si="16"/>
        <v>0</v>
      </c>
      <c r="AW49" s="66">
        <f t="shared" si="17"/>
        <v>1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1</v>
      </c>
      <c r="BD49" s="66">
        <f t="shared" si="24"/>
        <v>1</v>
      </c>
      <c r="BE49" s="66">
        <f t="shared" si="25"/>
        <v>1</v>
      </c>
      <c r="BF49" s="66">
        <f t="shared" si="26"/>
        <v>1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0</v>
      </c>
      <c r="BM49" s="66">
        <f t="shared" si="33"/>
        <v>0</v>
      </c>
      <c r="BN49" s="66">
        <f t="shared" si="34"/>
        <v>1</v>
      </c>
      <c r="BO49" s="66">
        <f t="shared" si="35"/>
        <v>0</v>
      </c>
      <c r="BP49" s="66">
        <f t="shared" si="36"/>
        <v>0</v>
      </c>
      <c r="BQ49" s="66">
        <f t="shared" si="37"/>
        <v>1</v>
      </c>
      <c r="BR49" s="66">
        <f t="shared" si="38"/>
        <v>1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0.5</v>
      </c>
      <c r="F50" s="66">
        <f>IF(Scoresheet!G50=0,0,Scoresheet!G50/(Scoresheet!G50+Scoresheet!H50)*(IF(Result!E50=0,1,Result!E50)))</f>
        <v>0.25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0.5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0.5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0.5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0.5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0.5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1</v>
      </c>
      <c r="AU50" s="66">
        <f t="shared" si="15"/>
        <v>0</v>
      </c>
      <c r="AV50" s="66">
        <f t="shared" si="16"/>
        <v>0</v>
      </c>
      <c r="AW50" s="66">
        <f t="shared" si="17"/>
        <v>1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1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0</v>
      </c>
      <c r="BQ50" s="66">
        <f t="shared" si="37"/>
        <v>1</v>
      </c>
      <c r="BR50" s="66">
        <f t="shared" si="38"/>
        <v>1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1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0.5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0.5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1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1</v>
      </c>
      <c r="BD51" s="66">
        <f t="shared" si="24"/>
        <v>1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1</v>
      </c>
      <c r="BS51" s="66">
        <f t="shared" si="39"/>
        <v>1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0.25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0.25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0.25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0.25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1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0.5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0.5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1</v>
      </c>
      <c r="BD52" s="66">
        <f t="shared" si="24"/>
        <v>1</v>
      </c>
      <c r="BE52" s="66">
        <f t="shared" si="25"/>
        <v>1</v>
      </c>
      <c r="BF52" s="66">
        <f t="shared" si="26"/>
        <v>1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1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1</v>
      </c>
      <c r="BQ52" s="66">
        <f t="shared" si="37"/>
        <v>1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0.25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0.25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0.25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0.25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0.5</v>
      </c>
      <c r="W53" s="109">
        <f>IF((Scoresheet!$Y53+Scoresheet!$Z53+Scoresheet!$AA53)=0,0,FLOOR(Scoresheet!AA53/(Scoresheet!$Y53+Scoresheet!$Z53+Scoresheet!$AA53),0.01))</f>
        <v>0.5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0.5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0.5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1</v>
      </c>
      <c r="BE53" s="66">
        <f t="shared" si="25"/>
        <v>1</v>
      </c>
      <c r="BF53" s="66">
        <f t="shared" si="26"/>
        <v>1</v>
      </c>
      <c r="BG53" s="66">
        <f t="shared" si="27"/>
        <v>1</v>
      </c>
      <c r="BH53" s="66">
        <f t="shared" si="28"/>
        <v>0</v>
      </c>
      <c r="BI53" s="66">
        <f t="shared" si="29"/>
        <v>0</v>
      </c>
      <c r="BJ53" s="66">
        <f t="shared" si="30"/>
        <v>1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1</v>
      </c>
      <c r="BS53" s="66">
        <f t="shared" si="39"/>
        <v>1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0.33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1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0.5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1</v>
      </c>
      <c r="BD54" s="66">
        <f t="shared" si="24"/>
        <v>1</v>
      </c>
      <c r="BE54" s="66">
        <f t="shared" si="25"/>
        <v>1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0</v>
      </c>
      <c r="BM54" s="66">
        <f t="shared" si="33"/>
        <v>0</v>
      </c>
      <c r="BN54" s="66">
        <f t="shared" si="34"/>
        <v>1</v>
      </c>
      <c r="BO54" s="66">
        <f t="shared" si="35"/>
        <v>0</v>
      </c>
      <c r="BP54" s="66">
        <f t="shared" si="36"/>
        <v>0</v>
      </c>
      <c r="BQ54" s="66">
        <f t="shared" si="37"/>
        <v>1</v>
      </c>
      <c r="BR54" s="66">
        <f t="shared" si="38"/>
        <v>1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1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0.25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0.25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0.25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0.25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0.5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1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1</v>
      </c>
      <c r="BD55" s="66">
        <f t="shared" si="24"/>
        <v>1</v>
      </c>
      <c r="BE55" s="66">
        <f t="shared" si="25"/>
        <v>1</v>
      </c>
      <c r="BF55" s="66">
        <f t="shared" si="26"/>
        <v>1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0</v>
      </c>
      <c r="BQ55" s="66">
        <f t="shared" si="37"/>
        <v>1</v>
      </c>
      <c r="BR55" s="66">
        <f t="shared" si="38"/>
        <v>1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0.5</v>
      </c>
      <c r="F56" s="66">
        <f>IF(Scoresheet!G56=0,0,Scoresheet!G56/(Scoresheet!G56+Scoresheet!H56)*(IF(Result!E56=0,1,Result!E56)))</f>
        <v>0.25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0.25</v>
      </c>
      <c r="I56" s="66">
        <f>IF(Scoresheet!L56=0,0,Scoresheet!L56/(Scoresheet!K56+Scoresheet!L56)*(IF(Result!E56=0,1,Result!E56)))</f>
        <v>0.25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0.2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0.2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0.2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0.2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0.2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0.5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0.5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1</v>
      </c>
      <c r="AU56" s="66">
        <f t="shared" si="15"/>
        <v>0</v>
      </c>
      <c r="AV56" s="66">
        <f t="shared" si="16"/>
        <v>1</v>
      </c>
      <c r="AW56" s="66">
        <f t="shared" si="17"/>
        <v>1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1</v>
      </c>
      <c r="BC56" s="66">
        <f t="shared" si="23"/>
        <v>1</v>
      </c>
      <c r="BD56" s="66">
        <f t="shared" si="24"/>
        <v>1</v>
      </c>
      <c r="BE56" s="66">
        <f t="shared" si="25"/>
        <v>1</v>
      </c>
      <c r="BF56" s="66">
        <f t="shared" si="26"/>
        <v>1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1</v>
      </c>
      <c r="BQ56" s="66">
        <f t="shared" si="37"/>
        <v>1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1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0.25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0.25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0.25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0.25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1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1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1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1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1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1</v>
      </c>
      <c r="BE57" s="66">
        <f t="shared" si="25"/>
        <v>1</v>
      </c>
      <c r="BF57" s="66">
        <f t="shared" si="26"/>
        <v>1</v>
      </c>
      <c r="BG57" s="66">
        <f t="shared" si="27"/>
        <v>1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1</v>
      </c>
      <c r="BL57" s="66">
        <f t="shared" si="32"/>
        <v>0</v>
      </c>
      <c r="BM57" s="66">
        <f t="shared" si="33"/>
        <v>0</v>
      </c>
      <c r="BN57" s="66">
        <f t="shared" si="34"/>
        <v>1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1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0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1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0.33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0.33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0.33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1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1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0.5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0.5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1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1</v>
      </c>
      <c r="BF58" s="66">
        <f t="shared" si="26"/>
        <v>1</v>
      </c>
      <c r="BG58" s="66">
        <f t="shared" si="27"/>
        <v>1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1</v>
      </c>
      <c r="BL58" s="66">
        <f t="shared" si="32"/>
        <v>0</v>
      </c>
      <c r="BM58" s="66">
        <f t="shared" si="33"/>
        <v>0</v>
      </c>
      <c r="BN58" s="66">
        <f t="shared" si="34"/>
        <v>1</v>
      </c>
      <c r="BO58" s="66">
        <f t="shared" si="35"/>
        <v>0</v>
      </c>
      <c r="BP58" s="66">
        <f t="shared" si="36"/>
        <v>0</v>
      </c>
      <c r="BQ58" s="66">
        <f t="shared" si="37"/>
        <v>1</v>
      </c>
      <c r="BR58" s="66">
        <f t="shared" si="38"/>
        <v>1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OTU 53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1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1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1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1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1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1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1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1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1</v>
      </c>
      <c r="BL59" s="66">
        <f t="shared" si="32"/>
        <v>0</v>
      </c>
      <c r="BM59" s="66">
        <f t="shared" si="33"/>
        <v>0</v>
      </c>
      <c r="BN59" s="66">
        <f t="shared" si="34"/>
        <v>1</v>
      </c>
      <c r="BO59" s="66">
        <f t="shared" si="35"/>
        <v>0</v>
      </c>
      <c r="BP59" s="66">
        <f t="shared" si="36"/>
        <v>0</v>
      </c>
      <c r="BQ59" s="66">
        <f t="shared" si="37"/>
        <v>1</v>
      </c>
      <c r="BR59" s="66">
        <f t="shared" si="38"/>
        <v>0</v>
      </c>
      <c r="BS59" s="66">
        <f t="shared" si="39"/>
        <v>0</v>
      </c>
      <c r="BT59" s="66">
        <f t="shared" si="40"/>
        <v>1</v>
      </c>
      <c r="BU59" s="66">
        <f t="shared" si="41"/>
        <v>0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54</v>
      </c>
      <c r="B60" s="109" t="str">
        <f>Scoresheet!B60</f>
        <v>OTU 54</v>
      </c>
      <c r="C60" s="66">
        <f>IF(Scoresheet!C60=0,0,Scoresheet!C60/(Scoresheet!C60+Scoresheet!D60))</f>
        <v>1</v>
      </c>
      <c r="D60" s="109">
        <f>IF(Scoresheet!D60=0,0,Scoresheet!D60/(Scoresheet!C60+Scoresheet!D60))</f>
        <v>0</v>
      </c>
      <c r="E60" s="66">
        <f>IF(Scoresheet!E60=0,0,Scoresheet!E60/(Scoresheet!E60+Scoresheet!F60))</f>
        <v>0.5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0.5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0.33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0.33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0.33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1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1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0.33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0.33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0.33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0.5</v>
      </c>
      <c r="AG60" s="66">
        <f>IF((Scoresheet!$AJ60+Scoresheet!$AK60+Scoresheet!$AL60)=0,0,FLOOR(Scoresheet!AK60/(Scoresheet!$AJ60+Scoresheet!$AK60+Scoresheet!$AL60),0.01))</f>
        <v>0.5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1</v>
      </c>
      <c r="AR60" s="66">
        <f t="shared" si="12"/>
        <v>1</v>
      </c>
      <c r="AS60" s="66">
        <f t="shared" si="13"/>
        <v>1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1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1</v>
      </c>
      <c r="BF60" s="66">
        <f t="shared" si="26"/>
        <v>1</v>
      </c>
      <c r="BG60" s="66">
        <f t="shared" si="27"/>
        <v>1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1</v>
      </c>
      <c r="BL60" s="66">
        <f t="shared" si="32"/>
        <v>0</v>
      </c>
      <c r="BM60" s="66">
        <f t="shared" si="33"/>
        <v>0</v>
      </c>
      <c r="BN60" s="66">
        <f t="shared" si="34"/>
        <v>1</v>
      </c>
      <c r="BO60" s="66">
        <f t="shared" si="35"/>
        <v>0</v>
      </c>
      <c r="BP60" s="66">
        <f t="shared" si="36"/>
        <v>1</v>
      </c>
      <c r="BQ60" s="66">
        <f t="shared" si="37"/>
        <v>1</v>
      </c>
      <c r="BR60" s="66">
        <f t="shared" si="38"/>
        <v>1</v>
      </c>
      <c r="BS60" s="66">
        <f t="shared" si="39"/>
        <v>0</v>
      </c>
      <c r="BT60" s="66">
        <f t="shared" si="40"/>
        <v>1</v>
      </c>
      <c r="BU60" s="66">
        <f t="shared" si="41"/>
        <v>1</v>
      </c>
      <c r="BV60" s="66">
        <f t="shared" si="42"/>
        <v>0</v>
      </c>
      <c r="BX60" s="66">
        <f t="shared" si="43"/>
        <v>1</v>
      </c>
      <c r="BY60" s="66">
        <f t="shared" si="52"/>
        <v>1</v>
      </c>
      <c r="BZ60" s="66">
        <f t="shared" si="53"/>
        <v>1</v>
      </c>
      <c r="CA60" s="66">
        <f t="shared" si="54"/>
        <v>1</v>
      </c>
      <c r="CB60" s="66">
        <f t="shared" si="55"/>
        <v>1</v>
      </c>
      <c r="CC60" s="66">
        <f t="shared" si="56"/>
        <v>1</v>
      </c>
      <c r="CD60" s="66">
        <f t="shared" si="57"/>
        <v>1</v>
      </c>
    </row>
    <row r="61" spans="1:82">
      <c r="A61" s="96">
        <f t="shared" si="11"/>
        <v>55</v>
      </c>
      <c r="B61" s="109" t="str">
        <f>Scoresheet!B61</f>
        <v>OTU 55</v>
      </c>
      <c r="C61" s="66">
        <f>IF(Scoresheet!C61=0,0,Scoresheet!C61/(Scoresheet!C61+Scoresheet!D61))</f>
        <v>1</v>
      </c>
      <c r="D61" s="109">
        <f>IF(Scoresheet!D61=0,0,Scoresheet!D61/(Scoresheet!C61+Scoresheet!D61))</f>
        <v>0</v>
      </c>
      <c r="E61" s="66">
        <f>IF(Scoresheet!E61=0,0,Scoresheet!E61/(Scoresheet!E61+Scoresheet!F61))</f>
        <v>1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1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1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1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0.5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0.5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1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1</v>
      </c>
      <c r="AR61" s="66">
        <f t="shared" si="12"/>
        <v>1</v>
      </c>
      <c r="AS61" s="66">
        <f t="shared" si="13"/>
        <v>1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1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1</v>
      </c>
      <c r="BL61" s="66">
        <f t="shared" si="32"/>
        <v>0</v>
      </c>
      <c r="BM61" s="66">
        <f t="shared" si="33"/>
        <v>0</v>
      </c>
      <c r="BN61" s="66">
        <f t="shared" si="34"/>
        <v>1</v>
      </c>
      <c r="BO61" s="66">
        <f t="shared" si="35"/>
        <v>0</v>
      </c>
      <c r="BP61" s="66">
        <f t="shared" si="36"/>
        <v>0</v>
      </c>
      <c r="BQ61" s="66">
        <f t="shared" si="37"/>
        <v>1</v>
      </c>
      <c r="BR61" s="66">
        <f t="shared" si="38"/>
        <v>1</v>
      </c>
      <c r="BS61" s="66">
        <f t="shared" si="39"/>
        <v>0</v>
      </c>
      <c r="BT61" s="66">
        <f t="shared" si="40"/>
        <v>0</v>
      </c>
      <c r="BU61" s="66">
        <f t="shared" si="41"/>
        <v>1</v>
      </c>
      <c r="BV61" s="66">
        <f t="shared" si="42"/>
        <v>0</v>
      </c>
      <c r="BX61" s="66">
        <f t="shared" si="43"/>
        <v>1</v>
      </c>
      <c r="BY61" s="66">
        <f t="shared" si="52"/>
        <v>1</v>
      </c>
      <c r="BZ61" s="66">
        <f t="shared" si="53"/>
        <v>1</v>
      </c>
      <c r="CA61" s="66">
        <f t="shared" si="54"/>
        <v>1</v>
      </c>
      <c r="CB61" s="66">
        <f t="shared" si="55"/>
        <v>1</v>
      </c>
      <c r="CC61" s="66">
        <f t="shared" si="56"/>
        <v>1</v>
      </c>
      <c r="CD61" s="66">
        <f t="shared" si="57"/>
        <v>1</v>
      </c>
    </row>
    <row r="62" spans="1:82">
      <c r="A62" s="96">
        <f t="shared" si="11"/>
        <v>56</v>
      </c>
      <c r="B62" s="109" t="str">
        <f>Scoresheet!B62</f>
        <v>OTU 56</v>
      </c>
      <c r="C62" s="66">
        <f>IF(Scoresheet!C62=0,0,Scoresheet!C62/(Scoresheet!C62+Scoresheet!D62))</f>
        <v>1</v>
      </c>
      <c r="D62" s="109">
        <f>IF(Scoresheet!D62=0,0,Scoresheet!D62/(Scoresheet!C62+Scoresheet!D62))</f>
        <v>0</v>
      </c>
      <c r="E62" s="66">
        <f>IF(Scoresheet!E62=0,0,Scoresheet!E62/(Scoresheet!E62+Scoresheet!F62))</f>
        <v>1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0.5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0.5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1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1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0.5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0.5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1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1</v>
      </c>
      <c r="AR62" s="66">
        <f t="shared" si="12"/>
        <v>1</v>
      </c>
      <c r="AS62" s="66">
        <f t="shared" si="13"/>
        <v>1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1</v>
      </c>
      <c r="BG62" s="66">
        <f t="shared" si="27"/>
        <v>1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1</v>
      </c>
      <c r="BL62" s="66">
        <f t="shared" si="32"/>
        <v>0</v>
      </c>
      <c r="BM62" s="66">
        <f t="shared" si="33"/>
        <v>0</v>
      </c>
      <c r="BN62" s="66">
        <f t="shared" si="34"/>
        <v>1</v>
      </c>
      <c r="BO62" s="66">
        <f t="shared" si="35"/>
        <v>0</v>
      </c>
      <c r="BP62" s="66">
        <f t="shared" si="36"/>
        <v>1</v>
      </c>
      <c r="BQ62" s="66">
        <f t="shared" si="37"/>
        <v>1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1</v>
      </c>
      <c r="BV62" s="66">
        <f t="shared" si="42"/>
        <v>0</v>
      </c>
      <c r="BX62" s="66">
        <f t="shared" si="43"/>
        <v>1</v>
      </c>
      <c r="BY62" s="66">
        <f t="shared" si="52"/>
        <v>1</v>
      </c>
      <c r="BZ62" s="66">
        <f t="shared" si="53"/>
        <v>1</v>
      </c>
      <c r="CA62" s="66">
        <f t="shared" si="54"/>
        <v>1</v>
      </c>
      <c r="CB62" s="66">
        <f t="shared" si="55"/>
        <v>1</v>
      </c>
      <c r="CC62" s="66">
        <f t="shared" si="56"/>
        <v>1</v>
      </c>
      <c r="CD62" s="66">
        <f t="shared" si="57"/>
        <v>1</v>
      </c>
    </row>
    <row r="63" spans="1:82">
      <c r="A63" s="96">
        <f t="shared" si="11"/>
        <v>57</v>
      </c>
      <c r="B63" s="109" t="str">
        <f>Scoresheet!B63</f>
        <v>OTU 57</v>
      </c>
      <c r="C63" s="66">
        <f>IF(Scoresheet!C63=0,0,Scoresheet!C63/(Scoresheet!C63+Scoresheet!D63))</f>
        <v>1</v>
      </c>
      <c r="D63" s="109">
        <f>IF(Scoresheet!D63=0,0,Scoresheet!D63/(Scoresheet!C63+Scoresheet!D63))</f>
        <v>0</v>
      </c>
      <c r="E63" s="66">
        <f>IF(Scoresheet!E63=0,0,Scoresheet!E63/(Scoresheet!E63+Scoresheet!F63))</f>
        <v>1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0.2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0.2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0.2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0.2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0.2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1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1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0.5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0.5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1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1</v>
      </c>
      <c r="AR63" s="66">
        <f t="shared" si="12"/>
        <v>1</v>
      </c>
      <c r="AS63" s="66">
        <f t="shared" si="13"/>
        <v>1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1</v>
      </c>
      <c r="BC63" s="66">
        <f t="shared" si="23"/>
        <v>1</v>
      </c>
      <c r="BD63" s="66">
        <f t="shared" si="24"/>
        <v>1</v>
      </c>
      <c r="BE63" s="66">
        <f t="shared" si="25"/>
        <v>1</v>
      </c>
      <c r="BF63" s="66">
        <f t="shared" si="26"/>
        <v>1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1</v>
      </c>
      <c r="BL63" s="66">
        <f t="shared" si="32"/>
        <v>0</v>
      </c>
      <c r="BM63" s="66">
        <f t="shared" si="33"/>
        <v>0</v>
      </c>
      <c r="BN63" s="66">
        <f t="shared" si="34"/>
        <v>1</v>
      </c>
      <c r="BO63" s="66">
        <f t="shared" si="35"/>
        <v>0</v>
      </c>
      <c r="BP63" s="66">
        <f t="shared" si="36"/>
        <v>0</v>
      </c>
      <c r="BQ63" s="66">
        <f t="shared" si="37"/>
        <v>1</v>
      </c>
      <c r="BR63" s="66">
        <f t="shared" si="38"/>
        <v>1</v>
      </c>
      <c r="BS63" s="66">
        <f t="shared" si="39"/>
        <v>0</v>
      </c>
      <c r="BT63" s="66">
        <f t="shared" si="40"/>
        <v>0</v>
      </c>
      <c r="BU63" s="66">
        <f t="shared" si="41"/>
        <v>1</v>
      </c>
      <c r="BV63" s="66">
        <f t="shared" si="42"/>
        <v>0</v>
      </c>
      <c r="BX63" s="66">
        <f t="shared" si="43"/>
        <v>1</v>
      </c>
      <c r="BY63" s="66">
        <f t="shared" si="52"/>
        <v>1</v>
      </c>
      <c r="BZ63" s="66">
        <f t="shared" si="53"/>
        <v>1</v>
      </c>
      <c r="CA63" s="66">
        <f t="shared" si="54"/>
        <v>1</v>
      </c>
      <c r="CB63" s="66">
        <f t="shared" si="55"/>
        <v>1</v>
      </c>
      <c r="CC63" s="66">
        <f t="shared" si="56"/>
        <v>1</v>
      </c>
      <c r="CD63" s="66">
        <f t="shared" si="57"/>
        <v>1</v>
      </c>
    </row>
    <row r="64" spans="1:82">
      <c r="A64" s="96">
        <f t="shared" si="11"/>
        <v>58</v>
      </c>
      <c r="B64" s="109" t="str">
        <f>Scoresheet!B64</f>
        <v>OTU  58</v>
      </c>
      <c r="C64" s="66">
        <f>IF(Scoresheet!C64=0,0,Scoresheet!C64/(Scoresheet!C64+Scoresheet!D64))</f>
        <v>1</v>
      </c>
      <c r="D64" s="109">
        <f>IF(Scoresheet!D64=0,0,Scoresheet!D64/(Scoresheet!C64+Scoresheet!D64))</f>
        <v>0</v>
      </c>
      <c r="E64" s="66">
        <f>IF(Scoresheet!E64=0,0,Scoresheet!E64/(Scoresheet!E64+Scoresheet!F64))</f>
        <v>1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0.25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0.25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0.25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0.25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1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1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0.33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0.33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0.33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1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1</v>
      </c>
      <c r="AR64" s="66">
        <f t="shared" si="12"/>
        <v>1</v>
      </c>
      <c r="AS64" s="66">
        <f t="shared" si="13"/>
        <v>1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1</v>
      </c>
      <c r="BE64" s="66">
        <f t="shared" si="25"/>
        <v>1</v>
      </c>
      <c r="BF64" s="66">
        <f t="shared" si="26"/>
        <v>1</v>
      </c>
      <c r="BG64" s="66">
        <f t="shared" si="27"/>
        <v>1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1</v>
      </c>
      <c r="BL64" s="66">
        <f t="shared" si="32"/>
        <v>0</v>
      </c>
      <c r="BM64" s="66">
        <f t="shared" si="33"/>
        <v>0</v>
      </c>
      <c r="BN64" s="66">
        <f t="shared" si="34"/>
        <v>1</v>
      </c>
      <c r="BO64" s="66">
        <f t="shared" si="35"/>
        <v>0</v>
      </c>
      <c r="BP64" s="66">
        <f t="shared" si="36"/>
        <v>1</v>
      </c>
      <c r="BQ64" s="66">
        <f t="shared" si="37"/>
        <v>1</v>
      </c>
      <c r="BR64" s="66">
        <f t="shared" si="38"/>
        <v>1</v>
      </c>
      <c r="BS64" s="66">
        <f t="shared" si="39"/>
        <v>0</v>
      </c>
      <c r="BT64" s="66">
        <f t="shared" si="40"/>
        <v>0</v>
      </c>
      <c r="BU64" s="66">
        <f t="shared" si="41"/>
        <v>1</v>
      </c>
      <c r="BV64" s="66">
        <f t="shared" si="42"/>
        <v>0</v>
      </c>
      <c r="BX64" s="66">
        <f t="shared" si="43"/>
        <v>1</v>
      </c>
      <c r="BY64" s="66">
        <f t="shared" si="52"/>
        <v>1</v>
      </c>
      <c r="BZ64" s="66">
        <f t="shared" si="53"/>
        <v>1</v>
      </c>
      <c r="CA64" s="66">
        <f t="shared" si="54"/>
        <v>1</v>
      </c>
      <c r="CB64" s="66">
        <f t="shared" si="55"/>
        <v>1</v>
      </c>
      <c r="CC64" s="66">
        <f t="shared" si="56"/>
        <v>1</v>
      </c>
      <c r="CD64" s="66">
        <f t="shared" si="57"/>
        <v>1</v>
      </c>
    </row>
    <row r="65" spans="1:82">
      <c r="A65" s="96">
        <f t="shared" si="11"/>
        <v>59</v>
      </c>
      <c r="B65" s="109" t="str">
        <f>Scoresheet!B65</f>
        <v>OTU 59</v>
      </c>
      <c r="C65" s="66">
        <f>IF(Scoresheet!C65=0,0,Scoresheet!C65/(Scoresheet!C65+Scoresheet!D65))</f>
        <v>1</v>
      </c>
      <c r="D65" s="109">
        <f>IF(Scoresheet!D65=0,0,Scoresheet!D65/(Scoresheet!C65+Scoresheet!D65))</f>
        <v>0</v>
      </c>
      <c r="E65" s="66">
        <f>IF(Scoresheet!E65=0,0,Scoresheet!E65/(Scoresheet!E65+Scoresheet!F65))</f>
        <v>0.5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0.5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0.2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0.2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0.2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0.2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0.2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1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1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0.5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0.5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1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1</v>
      </c>
      <c r="AR65" s="66">
        <f t="shared" si="12"/>
        <v>1</v>
      </c>
      <c r="AS65" s="66">
        <f t="shared" si="13"/>
        <v>1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1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1</v>
      </c>
      <c r="BC65" s="66">
        <f t="shared" si="23"/>
        <v>1</v>
      </c>
      <c r="BD65" s="66">
        <f t="shared" si="24"/>
        <v>1</v>
      </c>
      <c r="BE65" s="66">
        <f t="shared" si="25"/>
        <v>1</v>
      </c>
      <c r="BF65" s="66">
        <f t="shared" si="26"/>
        <v>1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1</v>
      </c>
      <c r="BL65" s="66">
        <f t="shared" si="32"/>
        <v>0</v>
      </c>
      <c r="BM65" s="66">
        <f t="shared" si="33"/>
        <v>0</v>
      </c>
      <c r="BN65" s="66">
        <f t="shared" si="34"/>
        <v>1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1</v>
      </c>
      <c r="BS65" s="66">
        <f t="shared" si="39"/>
        <v>1</v>
      </c>
      <c r="BT65" s="66">
        <f t="shared" si="40"/>
        <v>0</v>
      </c>
      <c r="BU65" s="66">
        <f t="shared" si="41"/>
        <v>1</v>
      </c>
      <c r="BV65" s="66">
        <f t="shared" si="42"/>
        <v>0</v>
      </c>
      <c r="BX65" s="66">
        <f t="shared" si="43"/>
        <v>1</v>
      </c>
      <c r="BY65" s="66">
        <f t="shared" si="52"/>
        <v>1</v>
      </c>
      <c r="BZ65" s="66">
        <f t="shared" si="53"/>
        <v>1</v>
      </c>
      <c r="CA65" s="66">
        <f t="shared" si="54"/>
        <v>1</v>
      </c>
      <c r="CB65" s="66">
        <f t="shared" si="55"/>
        <v>1</v>
      </c>
      <c r="CC65" s="66">
        <f t="shared" si="56"/>
        <v>1</v>
      </c>
      <c r="CD65" s="66">
        <f t="shared" si="57"/>
        <v>1</v>
      </c>
    </row>
    <row r="66" spans="1:82">
      <c r="A66" s="96">
        <f t="shared" si="11"/>
        <v>60</v>
      </c>
      <c r="B66" s="109" t="str">
        <f>Scoresheet!B66</f>
        <v>OTU 60</v>
      </c>
      <c r="C66" s="66">
        <f>IF(Scoresheet!C66=0,0,Scoresheet!C66/(Scoresheet!C66+Scoresheet!D66))</f>
        <v>1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0.5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1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0.33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0.33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0.33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1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1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0.33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0.33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0.33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1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1</v>
      </c>
      <c r="AR66" s="66">
        <f t="shared" si="12"/>
        <v>1</v>
      </c>
      <c r="AS66" s="66">
        <f t="shared" si="13"/>
        <v>0</v>
      </c>
      <c r="AT66" s="66">
        <f t="shared" si="14"/>
        <v>1</v>
      </c>
      <c r="AU66" s="66">
        <f t="shared" si="15"/>
        <v>0</v>
      </c>
      <c r="AV66" s="66">
        <f t="shared" si="16"/>
        <v>0</v>
      </c>
      <c r="AW66" s="66">
        <f t="shared" si="17"/>
        <v>1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1</v>
      </c>
      <c r="BE66" s="66">
        <f t="shared" si="25"/>
        <v>1</v>
      </c>
      <c r="BF66" s="66">
        <f t="shared" si="26"/>
        <v>1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1</v>
      </c>
      <c r="BL66" s="66">
        <f t="shared" si="32"/>
        <v>0</v>
      </c>
      <c r="BM66" s="66">
        <f t="shared" si="33"/>
        <v>0</v>
      </c>
      <c r="BN66" s="66">
        <f t="shared" si="34"/>
        <v>1</v>
      </c>
      <c r="BO66" s="66">
        <f t="shared" si="35"/>
        <v>0</v>
      </c>
      <c r="BP66" s="66">
        <f t="shared" si="36"/>
        <v>0</v>
      </c>
      <c r="BQ66" s="66">
        <f t="shared" si="37"/>
        <v>1</v>
      </c>
      <c r="BR66" s="66">
        <f t="shared" si="38"/>
        <v>1</v>
      </c>
      <c r="BS66" s="66">
        <f t="shared" si="39"/>
        <v>1</v>
      </c>
      <c r="BT66" s="66">
        <f t="shared" si="40"/>
        <v>0</v>
      </c>
      <c r="BU66" s="66">
        <f t="shared" si="41"/>
        <v>1</v>
      </c>
      <c r="BV66" s="66">
        <f t="shared" si="42"/>
        <v>0</v>
      </c>
      <c r="BX66" s="66">
        <f t="shared" si="43"/>
        <v>1</v>
      </c>
      <c r="BY66" s="66">
        <f t="shared" si="52"/>
        <v>1</v>
      </c>
      <c r="BZ66" s="66">
        <f t="shared" si="53"/>
        <v>1</v>
      </c>
      <c r="CA66" s="66">
        <f t="shared" si="54"/>
        <v>1</v>
      </c>
      <c r="CB66" s="66">
        <f t="shared" si="55"/>
        <v>1</v>
      </c>
      <c r="CC66" s="66">
        <f t="shared" si="56"/>
        <v>1</v>
      </c>
      <c r="CD66" s="66">
        <f t="shared" si="57"/>
        <v>1</v>
      </c>
    </row>
    <row r="67" spans="1:82">
      <c r="A67" s="96">
        <f t="shared" si="11"/>
        <v>61</v>
      </c>
      <c r="B67" s="109" t="str">
        <f>Scoresheet!B67</f>
        <v>OTU 61</v>
      </c>
      <c r="C67" s="66">
        <f>IF(Scoresheet!C67=0,0,Scoresheet!C67/(Scoresheet!C67+Scoresheet!D67))</f>
        <v>1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0.5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1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0.17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0.17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0.17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0.17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0.17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0.17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1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1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0.5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0.5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1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1</v>
      </c>
      <c r="AR67" s="66">
        <f t="shared" si="12"/>
        <v>1</v>
      </c>
      <c r="AS67" s="66">
        <f t="shared" si="13"/>
        <v>0</v>
      </c>
      <c r="AT67" s="66">
        <f t="shared" si="14"/>
        <v>1</v>
      </c>
      <c r="AU67" s="66">
        <f t="shared" si="15"/>
        <v>0</v>
      </c>
      <c r="AV67" s="66">
        <f t="shared" si="16"/>
        <v>0</v>
      </c>
      <c r="AW67" s="66">
        <f t="shared" si="17"/>
        <v>1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1</v>
      </c>
      <c r="BC67" s="66">
        <f t="shared" si="23"/>
        <v>1</v>
      </c>
      <c r="BD67" s="66">
        <f t="shared" si="24"/>
        <v>1</v>
      </c>
      <c r="BE67" s="66">
        <f t="shared" si="25"/>
        <v>1</v>
      </c>
      <c r="BF67" s="66">
        <f t="shared" si="26"/>
        <v>1</v>
      </c>
      <c r="BG67" s="66">
        <f t="shared" si="27"/>
        <v>1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1</v>
      </c>
      <c r="BL67" s="66">
        <f t="shared" si="32"/>
        <v>0</v>
      </c>
      <c r="BM67" s="66">
        <f t="shared" si="33"/>
        <v>0</v>
      </c>
      <c r="BN67" s="66">
        <f t="shared" si="34"/>
        <v>1</v>
      </c>
      <c r="BO67" s="66">
        <f t="shared" si="35"/>
        <v>0</v>
      </c>
      <c r="BP67" s="66">
        <f t="shared" si="36"/>
        <v>0</v>
      </c>
      <c r="BQ67" s="66">
        <f t="shared" si="37"/>
        <v>1</v>
      </c>
      <c r="BR67" s="66">
        <f t="shared" si="38"/>
        <v>1</v>
      </c>
      <c r="BS67" s="66">
        <f t="shared" si="39"/>
        <v>0</v>
      </c>
      <c r="BT67" s="66">
        <f t="shared" si="40"/>
        <v>0</v>
      </c>
      <c r="BU67" s="66">
        <f t="shared" si="41"/>
        <v>1</v>
      </c>
      <c r="BV67" s="66">
        <f t="shared" si="42"/>
        <v>0</v>
      </c>
      <c r="BX67" s="66">
        <f t="shared" si="43"/>
        <v>1</v>
      </c>
      <c r="BY67" s="66">
        <f t="shared" si="52"/>
        <v>1</v>
      </c>
      <c r="BZ67" s="66">
        <f t="shared" si="53"/>
        <v>1</v>
      </c>
      <c r="CA67" s="66">
        <f t="shared" si="54"/>
        <v>1</v>
      </c>
      <c r="CB67" s="66">
        <f t="shared" si="55"/>
        <v>1</v>
      </c>
      <c r="CC67" s="66">
        <f t="shared" si="56"/>
        <v>1</v>
      </c>
      <c r="CD67" s="66">
        <f t="shared" si="57"/>
        <v>1</v>
      </c>
    </row>
    <row r="68" spans="1:82">
      <c r="A68" s="96">
        <f t="shared" si="11"/>
        <v>62</v>
      </c>
      <c r="B68" s="109" t="str">
        <f>Scoresheet!B68</f>
        <v>OTU 62</v>
      </c>
      <c r="C68" s="66">
        <f>IF(Scoresheet!C68=0,0,Scoresheet!C68/(Scoresheet!C68+Scoresheet!D68))</f>
        <v>1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0.5</v>
      </c>
      <c r="G68" s="66">
        <f>IF(Scoresheet!I68=0,0,Scoresheet!I68/(Scoresheet!I68+Scoresheet!J68)*(IF(Result!E68=0,1,Result!E68)))</f>
        <v>0.5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1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1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1</v>
      </c>
      <c r="X68" s="66">
        <f>IF((Scoresheet!$AB68+Scoresheet!$AC68+Scoresheet!$AD68)=0,0,FLOOR(Scoresheet!AB68/(Scoresheet!$AB68+Scoresheet!$AC68+Scoresheet!$AD68),0.01))</f>
        <v>1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1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1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1</v>
      </c>
      <c r="AR68" s="66">
        <f t="shared" si="12"/>
        <v>1</v>
      </c>
      <c r="AS68" s="66">
        <f t="shared" si="13"/>
        <v>0</v>
      </c>
      <c r="AT68" s="66">
        <f t="shared" si="14"/>
        <v>1</v>
      </c>
      <c r="AU68" s="66">
        <f t="shared" si="15"/>
        <v>1</v>
      </c>
      <c r="AV68" s="66">
        <f t="shared" si="16"/>
        <v>0</v>
      </c>
      <c r="AW68" s="66">
        <f t="shared" si="17"/>
        <v>1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1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1</v>
      </c>
      <c r="BL68" s="66">
        <f t="shared" si="32"/>
        <v>1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1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1</v>
      </c>
      <c r="BV68" s="66">
        <f t="shared" si="42"/>
        <v>0</v>
      </c>
      <c r="BX68" s="66">
        <f t="shared" si="43"/>
        <v>1</v>
      </c>
      <c r="BY68" s="66">
        <f t="shared" si="52"/>
        <v>1</v>
      </c>
      <c r="BZ68" s="66">
        <f t="shared" si="53"/>
        <v>1</v>
      </c>
      <c r="CA68" s="66">
        <f t="shared" si="54"/>
        <v>1</v>
      </c>
      <c r="CB68" s="66">
        <f t="shared" si="55"/>
        <v>1</v>
      </c>
      <c r="CC68" s="66">
        <f t="shared" si="56"/>
        <v>1</v>
      </c>
      <c r="CD68" s="66">
        <f t="shared" si="57"/>
        <v>1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62</v>
      </c>
      <c r="B108" s="118" t="s">
        <v>170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171</v>
      </c>
      <c r="AQ108" s="96" ph="1">
        <f t="shared" ref="AQ108:BV108" si="91">SUM(AQ7:AQ107)</f>
        <v>62</v>
      </c>
      <c r="AR108" s="96" ph="1">
        <f t="shared" si="91"/>
        <v>62</v>
      </c>
      <c r="AS108" s="96" ph="1">
        <f t="shared" si="91"/>
        <v>44</v>
      </c>
      <c r="AT108" s="96" ph="1">
        <f t="shared" si="91"/>
        <v>21</v>
      </c>
      <c r="AU108" s="96" ph="1">
        <f t="shared" si="91"/>
        <v>7</v>
      </c>
      <c r="AV108" s="96" ph="1">
        <f t="shared" si="91"/>
        <v>7</v>
      </c>
      <c r="AW108" s="96" ph="1">
        <f t="shared" si="91"/>
        <v>24</v>
      </c>
      <c r="AX108" s="96" ph="1">
        <f t="shared" si="91"/>
        <v>6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4</v>
      </c>
      <c r="BB108" s="96" ph="1">
        <f t="shared" si="91"/>
        <v>13</v>
      </c>
      <c r="BC108" s="96" ph="1">
        <f t="shared" si="91"/>
        <v>30</v>
      </c>
      <c r="BD108" s="96" ph="1">
        <f t="shared" si="91"/>
        <v>41</v>
      </c>
      <c r="BE108" s="96" ph="1">
        <f t="shared" si="91"/>
        <v>35</v>
      </c>
      <c r="BF108" s="96" ph="1">
        <f t="shared" si="91"/>
        <v>32</v>
      </c>
      <c r="BG108" s="96" ph="1">
        <f t="shared" si="91"/>
        <v>29</v>
      </c>
      <c r="BH108" s="96" ph="1">
        <f t="shared" si="91"/>
        <v>2</v>
      </c>
      <c r="BI108" s="96" ph="1">
        <f t="shared" si="91"/>
        <v>4</v>
      </c>
      <c r="BJ108" s="96" ph="1">
        <f t="shared" si="91"/>
        <v>14</v>
      </c>
      <c r="BK108" s="96" ph="1">
        <f t="shared" si="91"/>
        <v>58</v>
      </c>
      <c r="BL108" s="96" ph="1">
        <f t="shared" si="91"/>
        <v>6</v>
      </c>
      <c r="BM108" s="96" ph="1">
        <f t="shared" si="91"/>
        <v>8</v>
      </c>
      <c r="BN108" s="96" ph="1">
        <f t="shared" si="91"/>
        <v>56</v>
      </c>
      <c r="BO108" s="96" ph="1">
        <f t="shared" si="91"/>
        <v>2</v>
      </c>
      <c r="BP108" s="96" ph="1">
        <f t="shared" si="91"/>
        <v>24</v>
      </c>
      <c r="BQ108" s="96" ph="1">
        <f t="shared" si="91"/>
        <v>42</v>
      </c>
      <c r="BR108" s="96" ph="1">
        <f t="shared" si="91"/>
        <v>38</v>
      </c>
      <c r="BS108" s="96" ph="1">
        <f t="shared" si="91"/>
        <v>19</v>
      </c>
      <c r="BT108" s="96" ph="1">
        <f t="shared" si="91"/>
        <v>10</v>
      </c>
      <c r="BU108" s="96" ph="1">
        <f t="shared" si="91"/>
        <v>58</v>
      </c>
      <c r="BV108" s="96" ph="1">
        <f t="shared" si="91"/>
        <v>3</v>
      </c>
      <c r="BW108" s="117" t="s">
        <v>171</v>
      </c>
      <c r="BX108" s="117" ph="1">
        <f>SUM(BX7:BX107)</f>
        <v>62</v>
      </c>
      <c r="BY108" s="117" ph="1">
        <f t="shared" ref="BY108:CD108" si="92">SUM(BY7:BY107)</f>
        <v>62</v>
      </c>
      <c r="BZ108" s="117" ph="1">
        <f t="shared" si="92"/>
        <v>62</v>
      </c>
      <c r="CA108" s="117" ph="1">
        <f t="shared" si="92"/>
        <v>62</v>
      </c>
      <c r="CB108" s="117" ph="1">
        <f t="shared" si="92"/>
        <v>62</v>
      </c>
      <c r="CC108" s="117" ph="1">
        <f t="shared" si="92"/>
        <v>62</v>
      </c>
      <c r="CD108" s="117" ph="1">
        <f t="shared" si="92"/>
        <v>62</v>
      </c>
    </row>
    <row r="109" spans="1:82">
      <c r="A109" s="96"/>
      <c r="B109" s="118" t="s">
        <v>172</v>
      </c>
      <c r="C109" s="117"/>
      <c r="D109" s="123">
        <f>SUM(D7:D107)</f>
        <v>2</v>
      </c>
      <c r="E109" s="97">
        <f t="shared" ref="E109:AH109" si="93">SUM(E7:E107)</f>
        <v>41</v>
      </c>
      <c r="F109" s="97">
        <f>SUM(F7:F107)</f>
        <v>9.75</v>
      </c>
      <c r="G109" s="97">
        <f t="shared" si="93"/>
        <v>3.5</v>
      </c>
      <c r="H109" s="97">
        <f t="shared" si="93"/>
        <v>3.25</v>
      </c>
      <c r="I109" s="97">
        <f t="shared" si="93"/>
        <v>17.75</v>
      </c>
      <c r="J109" s="123">
        <f t="shared" si="93"/>
        <v>3.5</v>
      </c>
      <c r="K109" s="97">
        <f t="shared" si="93"/>
        <v>0</v>
      </c>
      <c r="L109" s="97">
        <f t="shared" si="93"/>
        <v>0.33</v>
      </c>
      <c r="M109" s="97">
        <f t="shared" si="93"/>
        <v>1.4100000000000001</v>
      </c>
      <c r="N109" s="97">
        <f t="shared" si="93"/>
        <v>3.6700000000000008</v>
      </c>
      <c r="O109" s="97">
        <f t="shared" si="93"/>
        <v>9.4399999999999977</v>
      </c>
      <c r="P109" s="97">
        <f t="shared" si="93"/>
        <v>12.939999999999998</v>
      </c>
      <c r="Q109" s="97">
        <f t="shared" si="93"/>
        <v>10.02</v>
      </c>
      <c r="R109" s="97">
        <f t="shared" si="93"/>
        <v>9.3699999999999974</v>
      </c>
      <c r="S109" s="123">
        <f t="shared" si="93"/>
        <v>14.69</v>
      </c>
      <c r="T109" s="97">
        <f t="shared" si="93"/>
        <v>2</v>
      </c>
      <c r="U109" s="97">
        <f t="shared" si="93"/>
        <v>3.33</v>
      </c>
      <c r="V109" s="97">
        <f t="shared" si="93"/>
        <v>7.33</v>
      </c>
      <c r="W109" s="123">
        <f t="shared" si="93"/>
        <v>51.33</v>
      </c>
      <c r="X109" s="97">
        <f t="shared" si="93"/>
        <v>4.5</v>
      </c>
      <c r="Y109" s="97">
        <f t="shared" si="93"/>
        <v>4.5</v>
      </c>
      <c r="Z109" s="123">
        <f t="shared" si="93"/>
        <v>53</v>
      </c>
      <c r="AA109" s="97">
        <f t="shared" si="93"/>
        <v>1</v>
      </c>
      <c r="AB109" s="97">
        <f t="shared" si="93"/>
        <v>12.06</v>
      </c>
      <c r="AC109" s="97">
        <f t="shared" si="93"/>
        <v>20.879999999999995</v>
      </c>
      <c r="AD109" s="97">
        <f t="shared" si="93"/>
        <v>17.38</v>
      </c>
      <c r="AE109" s="123">
        <f t="shared" si="93"/>
        <v>10.57</v>
      </c>
      <c r="AF109" s="97">
        <f t="shared" si="93"/>
        <v>6</v>
      </c>
      <c r="AG109" s="97">
        <f t="shared" si="93"/>
        <v>53.5</v>
      </c>
      <c r="AH109" s="123">
        <f t="shared" si="93"/>
        <v>2.5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0</v>
      </c>
      <c r="C110" s="117"/>
      <c r="D110" s="123">
        <f>AR108</f>
        <v>62</v>
      </c>
      <c r="E110" s="97">
        <f>BY108</f>
        <v>62</v>
      </c>
      <c r="F110" s="97">
        <f>BY108</f>
        <v>62</v>
      </c>
      <c r="G110" s="97">
        <f>BY108</f>
        <v>62</v>
      </c>
      <c r="H110" s="97">
        <f>BY108</f>
        <v>62</v>
      </c>
      <c r="I110" s="97">
        <f>BY108</f>
        <v>62</v>
      </c>
      <c r="J110" s="123">
        <f>BY108</f>
        <v>62</v>
      </c>
      <c r="K110" s="98">
        <f>BZ108</f>
        <v>62</v>
      </c>
      <c r="L110" s="98">
        <f>BZ108</f>
        <v>62</v>
      </c>
      <c r="M110" s="98">
        <f>BZ108</f>
        <v>62</v>
      </c>
      <c r="N110" s="98">
        <f>BZ108</f>
        <v>62</v>
      </c>
      <c r="O110" s="98">
        <f>BZ108</f>
        <v>62</v>
      </c>
      <c r="P110" s="98">
        <f>BZ108</f>
        <v>62</v>
      </c>
      <c r="Q110" s="98">
        <f>BZ108</f>
        <v>62</v>
      </c>
      <c r="R110" s="98">
        <f>BZ108</f>
        <v>62</v>
      </c>
      <c r="S110" s="119">
        <f>BZ108</f>
        <v>62</v>
      </c>
      <c r="T110" s="99">
        <f>CA108</f>
        <v>62</v>
      </c>
      <c r="U110" s="99">
        <f>CA108</f>
        <v>62</v>
      </c>
      <c r="V110" s="99">
        <f>CA108</f>
        <v>62</v>
      </c>
      <c r="W110" s="120">
        <f>CA108</f>
        <v>62</v>
      </c>
      <c r="X110" s="117">
        <f>CB108</f>
        <v>62</v>
      </c>
      <c r="Y110" s="117">
        <f>CB108</f>
        <v>62</v>
      </c>
      <c r="Z110" s="118">
        <f>CB108</f>
        <v>62</v>
      </c>
      <c r="AA110" s="101">
        <f>CC108</f>
        <v>62</v>
      </c>
      <c r="AB110" s="101">
        <f>CC108</f>
        <v>62</v>
      </c>
      <c r="AC110" s="101">
        <f>CC108</f>
        <v>62</v>
      </c>
      <c r="AD110" s="101">
        <f>CC108</f>
        <v>62</v>
      </c>
      <c r="AE110" s="121">
        <f>CC108</f>
        <v>62</v>
      </c>
      <c r="AF110" s="95">
        <f>CD108</f>
        <v>62</v>
      </c>
      <c r="AG110" s="95">
        <f>CD108</f>
        <v>62</v>
      </c>
      <c r="AH110" s="122">
        <f>CD108</f>
        <v>62</v>
      </c>
      <c r="AI110" s="95"/>
      <c r="AJ110" s="95"/>
      <c r="AK110" s="95"/>
      <c r="AL110" s="95"/>
      <c r="AM110" s="95"/>
      <c r="AN110" s="95"/>
      <c r="AP110" s="66" t="s">
        <v>12</v>
      </c>
      <c r="AQ110" s="66">
        <f>SUM(BX108:CD108)</f>
        <v>434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14</v>
      </c>
      <c r="AQ111" s="66">
        <f>AQ108*7-SUM(BX108:CD108)</f>
        <v>0</v>
      </c>
    </row>
    <row r="112" spans="1:82">
      <c r="A112" s="96"/>
      <c r="B112" s="96" t="s">
        <v>1</v>
      </c>
      <c r="C112" s="96"/>
      <c r="D112" s="59">
        <f>(D109/AR108)*100</f>
        <v>3.225806451612903</v>
      </c>
      <c r="E112" s="59">
        <f>(E109/BY108)*100</f>
        <v>66.129032258064512</v>
      </c>
      <c r="F112" s="59">
        <f>(F109/BY108)*100</f>
        <v>15.725806451612904</v>
      </c>
      <c r="G112" s="59">
        <f>(G109/BY108)*100</f>
        <v>5.6451612903225801</v>
      </c>
      <c r="H112" s="59">
        <f>(H109/BY108)*100</f>
        <v>5.241935483870968</v>
      </c>
      <c r="I112" s="59">
        <f>(I109/BY108)*100</f>
        <v>28.62903225806452</v>
      </c>
      <c r="J112" s="59">
        <f>(J109/BY108)*100</f>
        <v>5.6451612903225801</v>
      </c>
      <c r="K112" s="59">
        <f>(K109/BZ108)*100</f>
        <v>0</v>
      </c>
      <c r="L112" s="59">
        <f>(L109/BZ108)*100</f>
        <v>0.532258064516129</v>
      </c>
      <c r="M112" s="59">
        <f>(M109/BZ108)*100</f>
        <v>2.274193548387097</v>
      </c>
      <c r="N112" s="59">
        <f>(N109/BZ108)*100</f>
        <v>5.9193548387096788</v>
      </c>
      <c r="O112" s="59">
        <f>(O109/BZ108)*100</f>
        <v>15.2258064516129</v>
      </c>
      <c r="P112" s="59">
        <f>(P109/BZ108)*100</f>
        <v>20.87096774193548</v>
      </c>
      <c r="Q112" s="59">
        <f>(Q109/BZ108)*100</f>
        <v>16.161290322580644</v>
      </c>
      <c r="R112" s="59">
        <f>(R109/BZ108)*100</f>
        <v>15.112903225806448</v>
      </c>
      <c r="S112" s="59">
        <f>(S109/BZ108)*100</f>
        <v>23.693548387096776</v>
      </c>
      <c r="T112" s="59">
        <f>(T109/CA108)*100</f>
        <v>3.225806451612903</v>
      </c>
      <c r="U112" s="59">
        <f>(U109/CA108)*100</f>
        <v>5.370967741935484</v>
      </c>
      <c r="V112" s="59">
        <f>(V109/CA108)*100</f>
        <v>11.82258064516129</v>
      </c>
      <c r="W112" s="59">
        <f>(W109/CA108)*100</f>
        <v>82.790322580645153</v>
      </c>
      <c r="X112" s="59">
        <f>(X109/CB108)*100</f>
        <v>7.2580645161290329</v>
      </c>
      <c r="Y112" s="59">
        <f>(Y109/CB108)*100</f>
        <v>7.2580645161290329</v>
      </c>
      <c r="Z112" s="59">
        <f>(Z109/CB108)*100</f>
        <v>85.483870967741936</v>
      </c>
      <c r="AA112" s="59">
        <f>(AA109/CC108)*100</f>
        <v>1.6129032258064515</v>
      </c>
      <c r="AB112" s="59">
        <f>(AB109/CC108)*100</f>
        <v>19.451612903225808</v>
      </c>
      <c r="AC112" s="59">
        <f>(AC109/CC108)*100</f>
        <v>33.677419354838698</v>
      </c>
      <c r="AD112" s="59">
        <f>(AD109/CC108)*100</f>
        <v>28.032258064516132</v>
      </c>
      <c r="AE112" s="59">
        <f>(AE109/CC108)*100</f>
        <v>17.048387096774196</v>
      </c>
      <c r="AF112" s="59">
        <f>(AF109/CD108)*100</f>
        <v>9.67741935483871</v>
      </c>
      <c r="AG112" s="59">
        <f>(AG109/CD108)*100</f>
        <v>86.290322580645167</v>
      </c>
      <c r="AH112" s="59">
        <f>(AH109/CD108)*100</f>
        <v>4.032258064516129</v>
      </c>
      <c r="AP112" s="66" t="s">
        <v>13</v>
      </c>
      <c r="AQ112" s="66">
        <f>AQ108*7</f>
        <v>434</v>
      </c>
    </row>
    <row r="114" spans="42:43">
      <c r="AP114" s="66" t="s">
        <v>15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2012-05-15T06:51:59Z</dcterms:modified>
</cp:coreProperties>
</file>